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nsignes" sheetId="1" state="visible" r:id="rId2"/>
    <sheet name="Cas 7 Exemple Publicité- Résultat_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<sst xmlns="http://schemas.openxmlformats.org/spreadsheetml/2006/main" count="76" uniqueCount="59">
  <si>
    <t xml:space="preserve">Consignes pour chacun des onglets</t>
  </si>
  <si>
    <t xml:space="preserve">1 – Rappel du nom de ce document et de la définition des caractères.</t>
  </si>
  <si>
    <t xml:space="preserve">      Interpréter les nombres écrits en rouge.</t>
  </si>
  <si>
    <t xml:space="preserve">2 – Quelles relations sont envisageables entre les deux caractères ?</t>
  </si>
  <si>
    <t xml:space="preserve">3 – Quelles sont les fréquences absolues et le fréquences conditionnelles ?</t>
  </si>
  <si>
    <t xml:space="preserve">      Prendre en exemple une même cellule pour ces 3 tableaux et la commenter</t>
  </si>
  <si>
    <t xml:space="preserve">4 - Déterminer les éléments marginaux pur chaque caractère.  Donner leur signification.</t>
  </si>
  <si>
    <t xml:space="preserve">5 - Calculer les éléments conditionnels pour chaque caractère. Interprétation pour chaque caractère.</t>
  </si>
  <si>
    <t xml:space="preserve">     Retrouver les moyennes marginales de chacun des deux caractères à l’aide des moyennes conditionnelles.</t>
  </si>
  <si>
    <t xml:space="preserve">     Qu’apportent ces éléments conditionnels ?</t>
  </si>
  <si>
    <t xml:space="preserve">6 - Effectuer une décomposition de la variance pour le caractère xi.</t>
  </si>
  <si>
    <t xml:space="preserve">7 - En déduire le rapport de corrélation. Que pouvez-vous en déduire?</t>
  </si>
  <si>
    <t xml:space="preserve">8 - Effectuer une décomposition de la variance pour le caractère yj.</t>
  </si>
  <si>
    <t xml:space="preserve">9 - En déduire le rapport de corrélation. Que pouvez-vous en déduire?</t>
  </si>
  <si>
    <t xml:space="preserve">10 – Effectuer deux représentations graphiques judicieuses. Quel est leur intérêt? </t>
  </si>
  <si>
    <t xml:space="preserve">11 - Calculer le coefficient de corrélation. </t>
  </si>
  <si>
    <t xml:space="preserve">       Interprétation et différences par rapport aux Rapports de corrélations calculés </t>
  </si>
  <si>
    <t xml:space="preserve">12 - Calculs des coefficients des deux droites d'ajustement</t>
  </si>
  <si>
    <t xml:space="preserve">xi: Publicité</t>
  </si>
  <si>
    <t xml:space="preserve">yj: Résultat</t>
  </si>
  <si>
    <t xml:space="preserve">xi \ yj</t>
  </si>
  <si>
    <t xml:space="preserve">ni.</t>
  </si>
  <si>
    <t xml:space="preserve">ni.xi</t>
  </si>
  <si>
    <t xml:space="preserve">ni.xi²</t>
  </si>
  <si>
    <r>
      <rPr>
        <b val="true"/>
        <sz val="11"/>
        <rFont val="Symbol"/>
        <family val="1"/>
        <charset val="2"/>
      </rPr>
      <t xml:space="preserve">S</t>
    </r>
    <r>
      <rPr>
        <b val="true"/>
        <sz val="11"/>
        <rFont val="Calibri"/>
        <family val="2"/>
        <charset val="1"/>
      </rPr>
      <t xml:space="preserve">nijyj</t>
    </r>
  </si>
  <si>
    <r>
      <rPr>
        <b val="true"/>
        <sz val="11"/>
        <rFont val="Symbol"/>
        <family val="1"/>
        <charset val="2"/>
      </rPr>
      <t xml:space="preserve">S</t>
    </r>
    <r>
      <rPr>
        <b val="true"/>
        <sz val="11"/>
        <rFont val="Calibri"/>
        <family val="2"/>
        <charset val="1"/>
      </rPr>
      <t xml:space="preserve">nijyj²</t>
    </r>
  </si>
  <si>
    <r>
      <rPr>
        <sz val="11"/>
        <rFont val="Symbol"/>
        <family val="1"/>
        <charset val="2"/>
      </rPr>
      <t xml:space="preserve">S</t>
    </r>
    <r>
      <rPr>
        <sz val="11"/>
        <rFont val="Calibri"/>
        <family val="2"/>
        <charset val="1"/>
      </rPr>
      <t xml:space="preserve">nijxiyj</t>
    </r>
  </si>
  <si>
    <t xml:space="preserve">xi</t>
  </si>
  <si>
    <t xml:space="preserve">my cond yj</t>
  </si>
  <si>
    <t xml:space="preserve">n.j</t>
  </si>
  <si>
    <t xml:space="preserve">n.jyj</t>
  </si>
  <si>
    <t xml:space="preserve">n.jyj²</t>
  </si>
  <si>
    <t xml:space="preserve">Eléments marginaux</t>
  </si>
  <si>
    <r>
      <rPr>
        <sz val="11"/>
        <rFont val="Symbol"/>
        <family val="1"/>
        <charset val="2"/>
      </rPr>
      <t xml:space="preserve">S</t>
    </r>
    <r>
      <rPr>
        <sz val="11"/>
        <rFont val="Calibri"/>
        <family val="2"/>
        <charset val="1"/>
      </rPr>
      <t xml:space="preserve">nijxi</t>
    </r>
  </si>
  <si>
    <t xml:space="preserve">Moyennes</t>
  </si>
  <si>
    <t xml:space="preserve">Variances</t>
  </si>
  <si>
    <r>
      <rPr>
        <sz val="11"/>
        <rFont val="Symbol"/>
        <family val="1"/>
        <charset val="2"/>
      </rPr>
      <t xml:space="preserve">S</t>
    </r>
    <r>
      <rPr>
        <sz val="11"/>
        <rFont val="Calibri"/>
        <family val="2"/>
        <charset val="1"/>
      </rPr>
      <t xml:space="preserve">nijxi²</t>
    </r>
  </si>
  <si>
    <t xml:space="preserve">Xi </t>
  </si>
  <si>
    <t xml:space="preserve">yj</t>
  </si>
  <si>
    <t xml:space="preserve">Eléments conditionnels</t>
  </si>
  <si>
    <t xml:space="preserve">Moy xi</t>
  </si>
  <si>
    <t xml:space="preserve">Moy yj</t>
  </si>
  <si>
    <t xml:space="preserve">Var yj</t>
  </si>
  <si>
    <t xml:space="preserve">Var xi</t>
  </si>
  <si>
    <t xml:space="preserve">Décomposition Variances</t>
  </si>
  <si>
    <t xml:space="preserve">moy cond x</t>
  </si>
  <si>
    <t xml:space="preserve">yj : Résultat</t>
  </si>
  <si>
    <t xml:space="preserve">Var Totale</t>
  </si>
  <si>
    <t xml:space="preserve">Var INTER</t>
  </si>
  <si>
    <t xml:space="preserve">Var INTRA</t>
  </si>
  <si>
    <t xml:space="preserve">Total</t>
  </si>
  <si>
    <t xml:space="preserve">R=</t>
  </si>
  <si>
    <t xml:space="preserve">r=</t>
  </si>
  <si>
    <t xml:space="preserve">Fréquences absolues</t>
  </si>
  <si>
    <t xml:space="preserve">a=</t>
  </si>
  <si>
    <t xml:space="preserve">b=</t>
  </si>
  <si>
    <t xml:space="preserve">a’=</t>
  </si>
  <si>
    <t xml:space="preserve">b’=</t>
  </si>
  <si>
    <t xml:space="preserve">Fréquences conditionnelles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</si>
</sst>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\ %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17375E"/>
      <name val="Calibri"/>
      <family val="2"/>
      <charset val="1"/>
    </font>
    <font>
      <b val="true"/>
      <sz val="11"/>
      <color rgb="FFCE181E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Symbol"/>
      <family val="1"/>
      <charset val="2"/>
    </font>
    <font>
      <sz val="11"/>
      <name val="Symbol"/>
      <family val="1"/>
      <charset val="2"/>
    </font>
    <font>
      <b val="true"/>
      <u val="single"/>
      <sz val="11"/>
      <name val="Calibri"/>
      <family val="2"/>
      <charset val="1"/>
    </font>
    <font>
      <b val="true"/>
      <sz val="11"/>
      <color rgb="FFCE181E"/>
      <name val="Symbol"/>
      <family val="1"/>
      <charset val="2"/>
    </font>
    <font>
      <b val="true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C5000B"/>
      </patternFill>
    </fill>
    <fill>
      <patternFill patternType="solid">
        <fgColor rgb="FFCCCCCC"/>
        <bgColor rgb="FFDDDDDD"/>
      </patternFill>
    </fill>
    <fill>
      <patternFill patternType="solid">
        <fgColor rgb="FF33FF99"/>
        <bgColor rgb="FF00FFFF"/>
      </patternFill>
    </fill>
    <fill>
      <patternFill patternType="solid">
        <fgColor rgb="FFFF99FF"/>
        <bgColor rgb="FFCC99FF"/>
      </patternFill>
    </fill>
    <fill>
      <patternFill patternType="solid">
        <fgColor rgb="FFDDDDDD"/>
        <bgColor rgb="FFCCCCCC"/>
      </patternFill>
    </fill>
    <fill>
      <patternFill patternType="solid">
        <fgColor rgb="FF66FFFF"/>
        <bgColor rgb="FF33FF99"/>
      </patternFill>
    </fill>
    <fill>
      <patternFill patternType="solid">
        <fgColor rgb="FFFFFF00"/>
        <bgColor rgb="FFCCFF00"/>
      </patternFill>
    </fill>
    <fill>
      <patternFill patternType="solid">
        <fgColor rgb="FFCCFF00"/>
        <bgColor rgb="FFFFFF00"/>
      </patternFill>
    </fill>
    <fill>
      <patternFill patternType="solid">
        <fgColor rgb="FF9999FF"/>
        <bgColor rgb="FFCC99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FF"/>
      <rgbColor rgb="FFCC99FF"/>
      <rgbColor rgb="FFFFCC99"/>
      <rgbColor rgb="FF3366FF"/>
      <rgbColor rgb="FF33FF99"/>
      <rgbColor rgb="FF99CC00"/>
      <rgbColor rgb="FFFFCC00"/>
      <rgbColor rgb="FFFF9900"/>
      <rgbColor rgb="FFFF6600"/>
      <rgbColor rgb="FF666699"/>
      <rgbColor rgb="FFB3B3B3"/>
      <rgbColor rgb="FF17375E"/>
      <rgbColor rgb="FF339966"/>
      <rgbColor rgb="FF003300"/>
      <rgbColor rgb="FF333300"/>
      <rgbColor rgb="FFCE181E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0.00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'Cas 7 Exemple Publicité- Résultat_'!$N$5:$N$9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</c:numCache>
            </c:numRef>
          </c:xVal>
          <c:yVal>
            <c:numRef>
              <c:f>'Cas 7 Exemple Publicité- Résultat_'!$O$5:$O$9</c:f>
              <c:numCache>
                <c:formatCode>General</c:formatCode>
                <c:ptCount val="5"/>
                <c:pt idx="0">
                  <c:v>-4.85294117647059</c:v>
                </c:pt>
                <c:pt idx="1">
                  <c:v>8.57142857142857</c:v>
                </c:pt>
                <c:pt idx="2">
                  <c:v>18.1547619047619</c:v>
                </c:pt>
                <c:pt idx="3">
                  <c:v>16.25</c:v>
                </c:pt>
                <c:pt idx="4">
                  <c:v>18.8337182448037</c:v>
                </c:pt>
              </c:numCache>
            </c:numRef>
          </c:yVal>
          <c:smooth val="0"/>
        </c:ser>
        <c:axId val="92355279"/>
        <c:axId val="57345410"/>
      </c:scatterChart>
      <c:valAx>
        <c:axId val="923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345410"/>
        <c:crosses val="autoZero"/>
        <c:crossBetween val="midCat"/>
      </c:valAx>
      <c:valAx>
        <c:axId val="5734541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235527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'Cas 7 Exemple Publicité- Résultat_'!$N$22:$Q$22</c:f>
              <c:numCache>
                <c:formatCode>General</c:formatCode>
                <c:ptCount val="4"/>
                <c:pt idx="0">
                  <c:v>0.211538461538462</c:v>
                </c:pt>
                <c:pt idx="1">
                  <c:v>7.9</c:v>
                </c:pt>
                <c:pt idx="2">
                  <c:v>17.4352941176471</c:v>
                </c:pt>
                <c:pt idx="3">
                  <c:v>20.0575079872204</c:v>
                </c:pt>
              </c:numCache>
            </c:numRef>
          </c:xVal>
          <c:yVal>
            <c:numRef>
              <c:f>'Cas 7 Exemple Publicité- Résultat_'!$N$23:$Q$23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20</c:v>
                </c:pt>
              </c:numCache>
            </c:numRef>
          </c:yVal>
          <c:smooth val="0"/>
        </c:ser>
        <c:axId val="8445013"/>
        <c:axId val="35329968"/>
      </c:scatterChart>
      <c:valAx>
        <c:axId val="8445013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5329968"/>
        <c:crosses val="autoZero"/>
        <c:crossBetween val="midCat"/>
      </c:valAx>
      <c:valAx>
        <c:axId val="3532996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445013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9.xml"/><Relationship Id="rId2" Type="http://schemas.openxmlformats.org/officeDocument/2006/relationships/chart" Target="../charts/chart4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729360</xdr:colOff>
      <xdr:row>1</xdr:row>
      <xdr:rowOff>15480</xdr:rowOff>
    </xdr:from>
    <xdr:to>
      <xdr:col>17</xdr:col>
      <xdr:colOff>795600</xdr:colOff>
      <xdr:row>19</xdr:row>
      <xdr:rowOff>28080</xdr:rowOff>
    </xdr:to>
    <xdr:graphicFrame>
      <xdr:nvGraphicFramePr>
        <xdr:cNvPr id="0" name=""/>
        <xdr:cNvGraphicFramePr/>
      </xdr:nvGraphicFramePr>
      <xdr:xfrm>
        <a:off x="11032200" y="19044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864360</xdr:colOff>
      <xdr:row>20</xdr:row>
      <xdr:rowOff>12960</xdr:rowOff>
    </xdr:from>
    <xdr:to>
      <xdr:col>17</xdr:col>
      <xdr:colOff>930600</xdr:colOff>
      <xdr:row>39</xdr:row>
      <xdr:rowOff>37080</xdr:rowOff>
    </xdr:to>
    <xdr:graphicFrame>
      <xdr:nvGraphicFramePr>
        <xdr:cNvPr id="1" name=""/>
        <xdr:cNvGraphicFramePr/>
      </xdr:nvGraphicFramePr>
      <xdr:xfrm>
        <a:off x="11167200" y="35776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C00000"/>
    <pageSetUpPr fitToPage="false"/>
  </sheetPr>
  <dimension ref="B2:L104857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M16" activeCellId="1" sqref="J32:J37 M16"/>
    </sheetView>
  </sheetViews>
  <sheetFormatPr defaultRowHeight="15" zeroHeight="false" outlineLevelRow="0" outlineLevelCol="0"/>
  <cols>
    <col collapsed="false" customWidth="true" hidden="false" outlineLevel="0" max="1025" min="1" style="0" width="13.28"/>
  </cols>
  <sheetData>
    <row r="2" customFormat="false" ht="21" hidden="false" customHeight="false" outlineLevel="0" collapsed="false">
      <c r="B2" s="1" t="s">
        <v>0</v>
      </c>
      <c r="C2" s="1"/>
      <c r="D2" s="1"/>
      <c r="E2" s="1"/>
      <c r="F2" s="1"/>
    </row>
    <row r="4" customFormat="false" ht="13.8" hidden="false" customHeight="false" outlineLevel="0" collapsed="false">
      <c r="B4" s="2"/>
      <c r="C4" s="2"/>
      <c r="D4" s="2"/>
      <c r="E4" s="2"/>
      <c r="F4" s="2"/>
      <c r="G4" s="2"/>
      <c r="H4" s="2"/>
    </row>
    <row r="5" customFormat="false" ht="13.8" hidden="false" customHeight="false" outlineLevel="0" collapsed="false">
      <c r="B5" s="3" t="s">
        <v>1</v>
      </c>
      <c r="C5" s="3"/>
      <c r="D5" s="3"/>
      <c r="E5" s="3"/>
      <c r="F5" s="3"/>
      <c r="G5" s="3"/>
      <c r="H5" s="3"/>
      <c r="I5" s="4"/>
      <c r="J5" s="4"/>
      <c r="K5" s="4"/>
      <c r="L5" s="4"/>
    </row>
    <row r="6" customFormat="false" ht="13.8" hidden="false" customHeight="false" outlineLevel="0" collapsed="false">
      <c r="B6" s="3" t="s">
        <v>2</v>
      </c>
      <c r="C6" s="3"/>
      <c r="D6" s="3"/>
      <c r="E6" s="3"/>
      <c r="F6" s="3"/>
      <c r="G6" s="3"/>
      <c r="H6" s="3"/>
      <c r="I6" s="4"/>
      <c r="J6" s="4"/>
      <c r="K6" s="4"/>
      <c r="L6" s="4"/>
    </row>
    <row r="7" customFormat="false" ht="13.8" hidden="false" customHeight="false" outlineLevel="0" collapsed="false">
      <c r="B7" s="3"/>
      <c r="C7" s="3"/>
      <c r="D7" s="3"/>
      <c r="E7" s="3"/>
      <c r="F7" s="3"/>
      <c r="G7" s="3"/>
      <c r="H7" s="3"/>
      <c r="I7" s="4"/>
      <c r="J7" s="4"/>
      <c r="K7" s="4"/>
      <c r="L7" s="4"/>
    </row>
    <row r="8" customFormat="false" ht="13.8" hidden="false" customHeight="false" outlineLevel="0" collapsed="false">
      <c r="B8" s="3" t="s">
        <v>3</v>
      </c>
      <c r="C8" s="3"/>
      <c r="D8" s="3"/>
      <c r="E8" s="3"/>
      <c r="F8" s="3"/>
      <c r="G8" s="3"/>
      <c r="H8" s="3"/>
      <c r="I8" s="4"/>
      <c r="J8" s="4"/>
      <c r="K8" s="4"/>
      <c r="L8" s="4"/>
    </row>
    <row r="9" customFormat="false" ht="13.8" hidden="false" customHeight="false" outlineLevel="0" collapsed="false">
      <c r="B9" s="3"/>
      <c r="C9" s="3"/>
      <c r="D9" s="3"/>
      <c r="E9" s="3"/>
      <c r="F9" s="3"/>
      <c r="G9" s="3"/>
      <c r="H9" s="3"/>
      <c r="I9" s="4"/>
      <c r="J9" s="4"/>
      <c r="K9" s="4"/>
      <c r="L9" s="4"/>
    </row>
    <row r="10" customFormat="false" ht="13.8" hidden="false" customHeight="false" outlineLevel="0" collapsed="false">
      <c r="B10" s="3" t="s">
        <v>4</v>
      </c>
      <c r="C10" s="3"/>
      <c r="D10" s="3"/>
      <c r="E10" s="3"/>
      <c r="F10" s="3"/>
      <c r="G10" s="3"/>
      <c r="H10" s="3"/>
      <c r="I10" s="4"/>
      <c r="J10" s="4"/>
      <c r="K10" s="4"/>
      <c r="L10" s="4"/>
    </row>
    <row r="11" customFormat="false" ht="13.8" hidden="false" customHeight="false" outlineLevel="0" collapsed="false">
      <c r="B11" s="3" t="s">
        <v>5</v>
      </c>
      <c r="C11" s="3"/>
      <c r="D11" s="3"/>
      <c r="E11" s="3"/>
      <c r="F11" s="3"/>
      <c r="G11" s="3"/>
      <c r="H11" s="3"/>
      <c r="I11" s="4"/>
      <c r="J11" s="4"/>
      <c r="K11" s="4"/>
      <c r="L11" s="4"/>
    </row>
    <row r="12" customFormat="false" ht="13.8" hidden="false" customHeight="false" outlineLevel="0" collapsed="false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.75" hidden="false" customHeight="false" outlineLevel="0" collapsed="false">
      <c r="B13" s="5" t="s">
        <v>6</v>
      </c>
      <c r="C13" s="5"/>
      <c r="D13" s="5"/>
      <c r="E13" s="5"/>
      <c r="F13" s="5"/>
      <c r="G13" s="5"/>
      <c r="H13" s="5"/>
      <c r="I13" s="5"/>
      <c r="J13" s="5"/>
      <c r="K13" s="5"/>
      <c r="L13" s="4"/>
    </row>
    <row r="14" customFormat="false" ht="15.75" hidden="false" customHeight="false" outlineLevel="0" collapsed="false">
      <c r="B14" s="5"/>
      <c r="C14" s="5"/>
      <c r="D14" s="5"/>
      <c r="E14" s="5"/>
      <c r="F14" s="5"/>
      <c r="G14" s="5"/>
      <c r="H14" s="5"/>
      <c r="I14" s="5"/>
      <c r="J14" s="5"/>
      <c r="K14" s="5"/>
      <c r="L14" s="4"/>
    </row>
    <row r="15" customFormat="false" ht="15.75" hidden="false" customHeight="false" outlineLevel="0" collapsed="false">
      <c r="B15" s="5" t="s">
        <v>7</v>
      </c>
      <c r="C15" s="5"/>
      <c r="D15" s="5"/>
      <c r="E15" s="5"/>
      <c r="F15" s="5"/>
      <c r="G15" s="5"/>
      <c r="H15" s="5"/>
      <c r="I15" s="5"/>
      <c r="J15" s="5"/>
      <c r="K15" s="5"/>
      <c r="L15" s="4"/>
    </row>
    <row r="16" customFormat="false" ht="15" hidden="false" customHeight="false" outlineLevel="0" collapsed="false">
      <c r="B16" s="5" t="s">
        <v>8</v>
      </c>
      <c r="C16" s="5"/>
      <c r="D16" s="5"/>
      <c r="E16" s="5"/>
      <c r="F16" s="5"/>
      <c r="G16" s="5"/>
      <c r="H16" s="5"/>
      <c r="I16" s="5"/>
      <c r="J16" s="5"/>
      <c r="K16" s="5"/>
      <c r="L16" s="4"/>
    </row>
    <row r="17" customFormat="false" ht="15" hidden="false" customHeight="false" outlineLevel="0" collapsed="false">
      <c r="B17" s="5" t="s">
        <v>9</v>
      </c>
      <c r="C17" s="5"/>
      <c r="D17" s="5"/>
      <c r="E17" s="5"/>
      <c r="F17" s="5"/>
      <c r="G17" s="5"/>
      <c r="H17" s="5"/>
      <c r="I17" s="5"/>
      <c r="J17" s="5"/>
      <c r="K17" s="5"/>
      <c r="L17" s="4"/>
    </row>
    <row r="18" customFormat="false" ht="15.75" hidden="false" customHeight="false" outlineLevel="0" collapsed="false">
      <c r="B18" s="5"/>
      <c r="C18" s="5"/>
      <c r="D18" s="5"/>
      <c r="E18" s="5"/>
      <c r="F18" s="5"/>
      <c r="G18" s="5"/>
      <c r="H18" s="5"/>
      <c r="I18" s="5"/>
      <c r="J18" s="5"/>
      <c r="K18" s="5"/>
      <c r="L18" s="4"/>
    </row>
    <row r="19" customFormat="false" ht="15.75" hidden="false" customHeight="false" outlineLevel="0" collapsed="false">
      <c r="B19" s="5" t="s">
        <v>10</v>
      </c>
      <c r="C19" s="5"/>
      <c r="D19" s="5"/>
      <c r="E19" s="5"/>
      <c r="F19" s="5"/>
      <c r="G19" s="5"/>
      <c r="H19" s="5"/>
      <c r="I19" s="5"/>
      <c r="J19" s="5"/>
      <c r="K19" s="5"/>
      <c r="L19" s="4"/>
    </row>
    <row r="20" customFormat="false" ht="15.75" hidden="false" customHeight="false" outlineLevel="0" collapsed="false">
      <c r="B20" s="5"/>
      <c r="C20" s="5"/>
      <c r="D20" s="5"/>
      <c r="E20" s="5"/>
      <c r="F20" s="5"/>
      <c r="G20" s="5"/>
      <c r="H20" s="5"/>
      <c r="I20" s="5"/>
      <c r="J20" s="5"/>
      <c r="K20" s="5"/>
      <c r="L20" s="4"/>
    </row>
    <row r="21" customFormat="false" ht="15.75" hidden="false" customHeight="false" outlineLevel="0" collapsed="false">
      <c r="B21" s="5" t="s">
        <v>11</v>
      </c>
      <c r="C21" s="5"/>
      <c r="D21" s="5"/>
      <c r="E21" s="5"/>
      <c r="F21" s="5"/>
      <c r="G21" s="5"/>
      <c r="H21" s="5"/>
      <c r="I21" s="5"/>
      <c r="J21" s="5"/>
      <c r="K21" s="5"/>
      <c r="L21" s="4"/>
    </row>
    <row r="22" customFormat="false" ht="15.75" hidden="false" customHeight="false" outlineLevel="0" collapsed="false">
      <c r="B22" s="5"/>
      <c r="C22" s="5"/>
      <c r="D22" s="5"/>
      <c r="E22" s="5"/>
      <c r="F22" s="5"/>
      <c r="G22" s="5"/>
      <c r="H22" s="5"/>
      <c r="I22" s="5"/>
      <c r="J22" s="5"/>
      <c r="K22" s="5"/>
      <c r="L22" s="4"/>
    </row>
    <row r="23" customFormat="false" ht="15.75" hidden="false" customHeight="false" outlineLevel="0" collapsed="false">
      <c r="B23" s="5" t="s">
        <v>12</v>
      </c>
      <c r="C23" s="5"/>
      <c r="D23" s="5"/>
      <c r="E23" s="5"/>
      <c r="F23" s="5"/>
      <c r="G23" s="5"/>
      <c r="H23" s="5"/>
      <c r="I23" s="5"/>
      <c r="J23" s="5"/>
      <c r="K23" s="5"/>
      <c r="L23" s="4"/>
    </row>
    <row r="24" customFormat="false" ht="15.75" hidden="false" customHeight="false" outlineLevel="0" collapsed="false">
      <c r="B24" s="5"/>
      <c r="C24" s="5"/>
      <c r="D24" s="5"/>
      <c r="E24" s="5"/>
      <c r="F24" s="5"/>
      <c r="G24" s="5"/>
      <c r="H24" s="5"/>
      <c r="I24" s="5"/>
      <c r="J24" s="5"/>
      <c r="K24" s="5"/>
      <c r="L24" s="4"/>
    </row>
    <row r="25" customFormat="false" ht="15.75" hidden="false" customHeight="false" outlineLevel="0" collapsed="false">
      <c r="B25" s="5" t="s">
        <v>13</v>
      </c>
      <c r="C25" s="5"/>
      <c r="D25" s="5"/>
      <c r="E25" s="5"/>
      <c r="F25" s="5"/>
      <c r="G25" s="5"/>
      <c r="H25" s="5"/>
      <c r="I25" s="5"/>
      <c r="J25" s="5"/>
      <c r="K25" s="5"/>
      <c r="L25" s="4"/>
    </row>
    <row r="26" customFormat="false" ht="15.75" hidden="false" customHeight="false" outlineLevel="0" collapsed="false">
      <c r="B26" s="5"/>
      <c r="C26" s="5"/>
      <c r="D26" s="5"/>
      <c r="E26" s="5"/>
      <c r="F26" s="5"/>
      <c r="G26" s="5"/>
      <c r="H26" s="5"/>
      <c r="I26" s="5"/>
      <c r="J26" s="5"/>
      <c r="K26" s="5"/>
      <c r="L26" s="4"/>
    </row>
    <row r="27" customFormat="false" ht="15.75" hidden="false" customHeight="false" outlineLevel="0" collapsed="false">
      <c r="B27" s="5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4"/>
    </row>
    <row r="28" customFormat="false" ht="15.75" hidden="false" customHeight="false" outlineLevel="0" collapsed="false"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</row>
    <row r="29" customFormat="false" ht="15.75" hidden="false" customHeight="false" outlineLevel="0" collapsed="false">
      <c r="B29" s="5" t="s">
        <v>15</v>
      </c>
      <c r="C29" s="5"/>
      <c r="D29" s="5"/>
      <c r="E29" s="5"/>
      <c r="F29" s="5"/>
      <c r="G29" s="5"/>
      <c r="H29" s="5"/>
      <c r="I29" s="5"/>
      <c r="J29" s="5"/>
      <c r="K29" s="5"/>
      <c r="L29" s="4"/>
    </row>
    <row r="30" customFormat="false" ht="15.75" hidden="false" customHeight="false" outlineLevel="0" collapsed="false">
      <c r="B30" s="5" t="s">
        <v>16</v>
      </c>
      <c r="C30" s="5"/>
      <c r="D30" s="5"/>
      <c r="E30" s="5"/>
      <c r="F30" s="5"/>
      <c r="G30" s="5"/>
      <c r="H30" s="5"/>
      <c r="I30" s="5"/>
      <c r="J30" s="5"/>
      <c r="K30" s="5"/>
      <c r="L30" s="4"/>
    </row>
    <row r="31" customFormat="false" ht="15.75" hidden="false" customHeight="false" outlineLevel="0" collapsed="false"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</row>
    <row r="32" customFormat="false" ht="15.75" hidden="false" customHeight="false" outlineLevel="0" collapsed="false">
      <c r="B32" s="5" t="s">
        <v>17</v>
      </c>
      <c r="C32" s="5"/>
      <c r="D32" s="5"/>
      <c r="E32" s="5"/>
      <c r="F32" s="5"/>
      <c r="G32" s="5"/>
      <c r="H32" s="5"/>
      <c r="I32" s="5"/>
      <c r="J32" s="5"/>
      <c r="K32" s="5"/>
      <c r="L32" s="4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2:F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5000B"/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J32" activeCellId="0" sqref="J32:J37"/>
    </sheetView>
  </sheetViews>
  <sheetFormatPr defaultRowHeight="15" zeroHeight="false" outlineLevelRow="0" outlineLevelCol="0"/>
  <cols>
    <col collapsed="false" customWidth="true" hidden="false" outlineLevel="0" max="14" min="1" style="0" width="13.28"/>
    <col collapsed="false" customWidth="true" hidden="false" outlineLevel="0" max="15" min="15" style="0" width="14.32"/>
    <col collapsed="false" customWidth="true" hidden="false" outlineLevel="0" max="1025" min="16" style="0" width="13.28"/>
  </cols>
  <sheetData>
    <row r="1" customFormat="false" ht="13.8" hidden="false" customHeight="false" outlineLevel="0" collapsed="false">
      <c r="A1" s="6"/>
      <c r="B1" s="2" t="s">
        <v>18</v>
      </c>
      <c r="C1" s="6"/>
      <c r="D1" s="6"/>
      <c r="E1" s="6"/>
      <c r="F1" s="6"/>
      <c r="G1" s="6"/>
      <c r="H1" s="6"/>
      <c r="I1" s="6"/>
      <c r="J1" s="6"/>
      <c r="K1" s="6"/>
    </row>
    <row r="2" customFormat="false" ht="13.8" hidden="false" customHeight="false" outlineLevel="0" collapsed="false">
      <c r="A2" s="6"/>
      <c r="B2" s="2" t="s">
        <v>19</v>
      </c>
      <c r="C2" s="6"/>
      <c r="D2" s="6"/>
      <c r="E2" s="6"/>
      <c r="F2" s="6"/>
      <c r="G2" s="6"/>
      <c r="H2" s="6"/>
      <c r="I2" s="6"/>
      <c r="J2" s="6"/>
      <c r="K2" s="6"/>
    </row>
    <row r="3" customFormat="false" ht="1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15" hidden="false" customHeight="false" outlineLevel="0" collapsed="false">
      <c r="A4" s="7" t="s">
        <v>20</v>
      </c>
      <c r="B4" s="8" t="n">
        <v>-5</v>
      </c>
      <c r="C4" s="9" t="n">
        <v>0</v>
      </c>
      <c r="D4" s="10" t="n">
        <v>5</v>
      </c>
      <c r="E4" s="8" t="n">
        <v>20</v>
      </c>
      <c r="F4" s="11" t="s">
        <v>21</v>
      </c>
      <c r="G4" s="12" t="s">
        <v>22</v>
      </c>
      <c r="H4" s="12" t="s">
        <v>23</v>
      </c>
      <c r="I4" s="13" t="s">
        <v>24</v>
      </c>
      <c r="J4" s="13" t="s">
        <v>25</v>
      </c>
      <c r="K4" s="14" t="s">
        <v>26</v>
      </c>
      <c r="N4" s="0" t="s">
        <v>27</v>
      </c>
      <c r="O4" s="0" t="s">
        <v>28</v>
      </c>
    </row>
    <row r="5" customFormat="false" ht="13.8" hidden="false" customHeight="false" outlineLevel="0" collapsed="false">
      <c r="A5" s="15" t="n">
        <v>0</v>
      </c>
      <c r="B5" s="16" t="n">
        <v>100</v>
      </c>
      <c r="C5" s="17" t="n">
        <v>1</v>
      </c>
      <c r="D5" s="17" t="n">
        <v>1</v>
      </c>
      <c r="E5" s="17" t="n">
        <v>0</v>
      </c>
      <c r="F5" s="18" t="n">
        <f aca="false">SUM(B5:E5)</f>
        <v>102</v>
      </c>
      <c r="G5" s="14" t="n">
        <f aca="false">F5*A5</f>
        <v>0</v>
      </c>
      <c r="H5" s="14" t="n">
        <f aca="false">F5*A5^2</f>
        <v>0</v>
      </c>
      <c r="I5" s="17" t="n">
        <f aca="false">SUMPRODUCT(B$4:E$4,B5:E5)</f>
        <v>-495</v>
      </c>
      <c r="J5" s="17" t="n">
        <f aca="false">SUMPRODUCT(B$4:E$4,B$4:E$4,B5:E5)</f>
        <v>2525</v>
      </c>
      <c r="K5" s="17" t="n">
        <f aca="false">I5*A5</f>
        <v>-0</v>
      </c>
      <c r="N5" s="0" t="n">
        <f aca="false">A5</f>
        <v>0</v>
      </c>
      <c r="O5" s="19" t="n">
        <f aca="false">J19</f>
        <v>-4.85294117647059</v>
      </c>
    </row>
    <row r="6" customFormat="false" ht="13.8" hidden="false" customHeight="false" outlineLevel="0" collapsed="false">
      <c r="A6" s="15" t="n">
        <v>1</v>
      </c>
      <c r="B6" s="16" t="n">
        <v>2</v>
      </c>
      <c r="C6" s="17" t="n">
        <v>4</v>
      </c>
      <c r="D6" s="17" t="n">
        <v>2</v>
      </c>
      <c r="E6" s="17" t="n">
        <v>6</v>
      </c>
      <c r="F6" s="18" t="n">
        <f aca="false">SUM(B6:E6)</f>
        <v>14</v>
      </c>
      <c r="G6" s="14" t="n">
        <f aca="false">F6*A6</f>
        <v>14</v>
      </c>
      <c r="H6" s="14" t="n">
        <f aca="false">F6*A6^2</f>
        <v>14</v>
      </c>
      <c r="I6" s="17" t="n">
        <f aca="false">SUMPRODUCT(B$4:E$4,B6:E6)</f>
        <v>120</v>
      </c>
      <c r="J6" s="17" t="n">
        <f aca="false">SUMPRODUCT(B$4:E$4,B$4:E$4,B6:E6)</f>
        <v>2500</v>
      </c>
      <c r="K6" s="17" t="n">
        <f aca="false">I6*A6</f>
        <v>120</v>
      </c>
      <c r="N6" s="0" t="n">
        <f aca="false">A6</f>
        <v>1</v>
      </c>
      <c r="O6" s="19" t="n">
        <f aca="false">J20</f>
        <v>8.57142857142857</v>
      </c>
    </row>
    <row r="7" customFormat="false" ht="13.8" hidden="false" customHeight="false" outlineLevel="0" collapsed="false">
      <c r="A7" s="15" t="n">
        <v>5</v>
      </c>
      <c r="B7" s="16" t="n">
        <v>1</v>
      </c>
      <c r="C7" s="17" t="n">
        <v>2</v>
      </c>
      <c r="D7" s="17" t="n">
        <v>6</v>
      </c>
      <c r="E7" s="17" t="n">
        <v>75</v>
      </c>
      <c r="F7" s="18" t="n">
        <f aca="false">SUM(B7:E7)</f>
        <v>84</v>
      </c>
      <c r="G7" s="14" t="n">
        <f aca="false">F7*A7</f>
        <v>420</v>
      </c>
      <c r="H7" s="14" t="n">
        <f aca="false">F7*A7^2</f>
        <v>2100</v>
      </c>
      <c r="I7" s="17" t="n">
        <f aca="false">SUMPRODUCT(B$4:E$4,B7:E7)</f>
        <v>1525</v>
      </c>
      <c r="J7" s="17" t="n">
        <f aca="false">SUMPRODUCT(B$4:E$4,B$4:E$4,B7:E7)</f>
        <v>30175</v>
      </c>
      <c r="K7" s="17" t="n">
        <f aca="false">I7*A7</f>
        <v>7625</v>
      </c>
      <c r="N7" s="0" t="n">
        <f aca="false">A7</f>
        <v>5</v>
      </c>
      <c r="O7" s="19" t="n">
        <f aca="false">J21</f>
        <v>18.1547619047619</v>
      </c>
    </row>
    <row r="8" customFormat="false" ht="13.8" hidden="false" customHeight="false" outlineLevel="0" collapsed="false">
      <c r="A8" s="15" t="n">
        <v>15</v>
      </c>
      <c r="B8" s="20" t="n">
        <v>1</v>
      </c>
      <c r="C8" s="21" t="n">
        <v>1</v>
      </c>
      <c r="D8" s="22" t="n">
        <v>45</v>
      </c>
      <c r="E8" s="21" t="n">
        <v>145</v>
      </c>
      <c r="F8" s="23" t="n">
        <f aca="false">SUM(B8:E8)</f>
        <v>192</v>
      </c>
      <c r="G8" s="14" t="n">
        <f aca="false">F8*A8</f>
        <v>2880</v>
      </c>
      <c r="H8" s="14" t="n">
        <f aca="false">F8*A8^2</f>
        <v>43200</v>
      </c>
      <c r="I8" s="17" t="n">
        <f aca="false">SUMPRODUCT(B$4:E$4,B8:E8)</f>
        <v>3120</v>
      </c>
      <c r="J8" s="17" t="n">
        <f aca="false">SUMPRODUCT(B$4:E$4,B$4:E$4,B8:E8)</f>
        <v>59150</v>
      </c>
      <c r="K8" s="17" t="n">
        <f aca="false">I8*A8</f>
        <v>46800</v>
      </c>
      <c r="N8" s="0" t="n">
        <f aca="false">A8</f>
        <v>15</v>
      </c>
      <c r="O8" s="19" t="n">
        <f aca="false">J22</f>
        <v>16.25</v>
      </c>
    </row>
    <row r="9" customFormat="false" ht="13.8" hidden="false" customHeight="false" outlineLevel="0" collapsed="false">
      <c r="A9" s="24" t="n">
        <v>25</v>
      </c>
      <c r="B9" s="20" t="n">
        <v>0</v>
      </c>
      <c r="C9" s="25" t="n">
        <v>2</v>
      </c>
      <c r="D9" s="21" t="n">
        <v>31</v>
      </c>
      <c r="E9" s="21" t="n">
        <v>400</v>
      </c>
      <c r="F9" s="23" t="n">
        <f aca="false">SUM(B9:E9)</f>
        <v>433</v>
      </c>
      <c r="G9" s="14" t="n">
        <f aca="false">F9*A9</f>
        <v>10825</v>
      </c>
      <c r="H9" s="14" t="n">
        <f aca="false">F9*A9^2</f>
        <v>270625</v>
      </c>
      <c r="I9" s="17" t="n">
        <f aca="false">SUMPRODUCT(B$4:E$4,B9:E9)</f>
        <v>8155</v>
      </c>
      <c r="J9" s="17" t="n">
        <f aca="false">SUMPRODUCT(B$4:E$4,B$4:E$4,B9:E9)</f>
        <v>160775</v>
      </c>
      <c r="K9" s="17" t="n">
        <f aca="false">I9*A9</f>
        <v>203875</v>
      </c>
      <c r="N9" s="0" t="n">
        <f aca="false">A9</f>
        <v>25</v>
      </c>
      <c r="O9" s="19" t="n">
        <f aca="false">J23</f>
        <v>18.8337182448037</v>
      </c>
    </row>
    <row r="10" customFormat="false" ht="13.8" hidden="false" customHeight="false" outlineLevel="0" collapsed="false">
      <c r="A10" s="17" t="s">
        <v>29</v>
      </c>
      <c r="B10" s="26" t="n">
        <f aca="false">SUM(B5:B9)</f>
        <v>104</v>
      </c>
      <c r="C10" s="26" t="n">
        <f aca="false">SUM(C5:C9)</f>
        <v>10</v>
      </c>
      <c r="D10" s="26" t="n">
        <f aca="false">SUM(D5:D9)</f>
        <v>85</v>
      </c>
      <c r="E10" s="26" t="n">
        <f aca="false">SUM(E5:E9)</f>
        <v>626</v>
      </c>
      <c r="F10" s="27" t="n">
        <f aca="false">SUM(B10:E10)</f>
        <v>825</v>
      </c>
      <c r="G10" s="28" t="n">
        <f aca="false">SUM(G5:G9)</f>
        <v>14139</v>
      </c>
      <c r="H10" s="28" t="n">
        <f aca="false">SUM(H5:H9)</f>
        <v>315939</v>
      </c>
      <c r="I10" s="29" t="n">
        <f aca="false">SUM(I5:I9)</f>
        <v>12425</v>
      </c>
      <c r="J10" s="29" t="n">
        <f aca="false">SUM(J5:J9)</f>
        <v>255125</v>
      </c>
      <c r="K10" s="30" t="n">
        <f aca="false">SUM(K5:K9)</f>
        <v>258420</v>
      </c>
    </row>
    <row r="11" customFormat="false" ht="13.8" hidden="false" customHeight="false" outlineLevel="0" collapsed="false">
      <c r="A11" s="17" t="s">
        <v>30</v>
      </c>
      <c r="B11" s="17" t="n">
        <f aca="false">B10*B4</f>
        <v>-520</v>
      </c>
      <c r="C11" s="17" t="n">
        <f aca="false">C10*C4</f>
        <v>0</v>
      </c>
      <c r="D11" s="17" t="n">
        <f aca="false">D10*D4</f>
        <v>425</v>
      </c>
      <c r="E11" s="17" t="n">
        <f aca="false">E10*E4</f>
        <v>12520</v>
      </c>
      <c r="F11" s="29" t="n">
        <f aca="false">SUM(B11:E11)</f>
        <v>12425</v>
      </c>
      <c r="G11" s="31"/>
      <c r="H11" s="31"/>
      <c r="I11" s="31"/>
      <c r="J11" s="31"/>
      <c r="K11" s="31"/>
    </row>
    <row r="12" customFormat="false" ht="13.8" hidden="false" customHeight="false" outlineLevel="0" collapsed="false">
      <c r="A12" s="17" t="s">
        <v>31</v>
      </c>
      <c r="B12" s="17" t="n">
        <f aca="false">B10*B4^2</f>
        <v>2600</v>
      </c>
      <c r="C12" s="17" t="n">
        <f aca="false">C10*C4^2</f>
        <v>0</v>
      </c>
      <c r="D12" s="17" t="n">
        <f aca="false">D10*D4^2</f>
        <v>2125</v>
      </c>
      <c r="E12" s="17" t="n">
        <f aca="false">E10*E4^2</f>
        <v>250400</v>
      </c>
      <c r="F12" s="29" t="n">
        <f aca="false">SUM(B12:E12)</f>
        <v>255125</v>
      </c>
      <c r="G12" s="31"/>
      <c r="H12" s="31"/>
      <c r="I12" s="32" t="s">
        <v>32</v>
      </c>
      <c r="J12" s="32"/>
      <c r="K12" s="31"/>
    </row>
    <row r="13" customFormat="false" ht="14.9" hidden="false" customHeight="false" outlineLevel="0" collapsed="false">
      <c r="A13" s="14" t="s">
        <v>33</v>
      </c>
      <c r="B13" s="17" t="n">
        <f aca="false">SUMPRODUCT($A5:$A9,B5:B9)</f>
        <v>22</v>
      </c>
      <c r="C13" s="17" t="n">
        <f aca="false">SUMPRODUCT($A5:$A9,C5:C9)</f>
        <v>79</v>
      </c>
      <c r="D13" s="17" t="n">
        <f aca="false">SUMPRODUCT($A5:$A9,D5:D9)</f>
        <v>1482</v>
      </c>
      <c r="E13" s="17" t="n">
        <f aca="false">SUMPRODUCT($A5:$A9,E5:E9)</f>
        <v>12556</v>
      </c>
      <c r="F13" s="28" t="n">
        <f aca="false">SUM(B13:E13)</f>
        <v>14139</v>
      </c>
      <c r="G13" s="31"/>
      <c r="H13" s="31"/>
      <c r="I13" s="33" t="s">
        <v>34</v>
      </c>
      <c r="J13" s="33" t="s">
        <v>35</v>
      </c>
      <c r="K13" s="31"/>
    </row>
    <row r="14" customFormat="false" ht="14.9" hidden="false" customHeight="false" outlineLevel="0" collapsed="false">
      <c r="A14" s="14" t="s">
        <v>36</v>
      </c>
      <c r="B14" s="17" t="n">
        <f aca="false">SUMPRODUCT($A5:$A9,$A5:$A9,B5:B9)</f>
        <v>252</v>
      </c>
      <c r="C14" s="17" t="n">
        <f aca="false">SUMPRODUCT($A5:$A9,$A5:$A9,C5:C9)</f>
        <v>1529</v>
      </c>
      <c r="D14" s="17" t="n">
        <f aca="false">SUMPRODUCT($A5:$A9,$A5:$A9,D5:D9)</f>
        <v>29652</v>
      </c>
      <c r="E14" s="17" t="n">
        <f aca="false">SUMPRODUCT($A5:$A9,$A5:$A9,E5:E9)</f>
        <v>284506</v>
      </c>
      <c r="F14" s="28" t="n">
        <f aca="false">SUM(B14:E14)</f>
        <v>315939</v>
      </c>
      <c r="G14" s="31"/>
      <c r="H14" s="33" t="s">
        <v>37</v>
      </c>
      <c r="I14" s="34" t="n">
        <f aca="false">G10/F10</f>
        <v>17.1381818181818</v>
      </c>
      <c r="J14" s="35" t="n">
        <f aca="false">H10/F10-I14^2</f>
        <v>89.2390876033058</v>
      </c>
      <c r="K14" s="31"/>
    </row>
    <row r="15" customFormat="false" ht="14.9" hidden="false" customHeight="false" outlineLevel="0" collapsed="false">
      <c r="A15" s="14" t="s">
        <v>26</v>
      </c>
      <c r="B15" s="17" t="n">
        <f aca="false">B13*B4</f>
        <v>-110</v>
      </c>
      <c r="C15" s="17" t="n">
        <f aca="false">C13*C4</f>
        <v>0</v>
      </c>
      <c r="D15" s="17" t="n">
        <f aca="false">D13*D4</f>
        <v>7410</v>
      </c>
      <c r="E15" s="17" t="n">
        <f aca="false">E13*E4</f>
        <v>251120</v>
      </c>
      <c r="F15" s="30" t="n">
        <f aca="false">SUM(B15:E15)</f>
        <v>258420</v>
      </c>
      <c r="G15" s="31"/>
      <c r="H15" s="33" t="s">
        <v>38</v>
      </c>
      <c r="I15" s="34" t="n">
        <f aca="false">F11/F10</f>
        <v>15.0606060606061</v>
      </c>
      <c r="J15" s="36" t="n">
        <f aca="false">F12/F10-I15^2</f>
        <v>82.4205693296603</v>
      </c>
      <c r="K15" s="31"/>
    </row>
    <row r="16" customFormat="false" ht="13.8" hidden="false" customHeight="false" outlineLevel="0" collapsed="false"/>
    <row r="17" customFormat="false" ht="13.8" hidden="false" customHeight="false" outlineLevel="0" collapsed="false">
      <c r="C17" s="37" t="s">
        <v>39</v>
      </c>
      <c r="D17" s="37"/>
      <c r="E17" s="37"/>
      <c r="F17" s="37"/>
      <c r="G17" s="37"/>
      <c r="H17" s="37"/>
      <c r="I17" s="37"/>
      <c r="J17" s="37"/>
      <c r="K17" s="37"/>
    </row>
    <row r="18" customFormat="false" ht="13.8" hidden="false" customHeight="false" outlineLevel="0" collapsed="false">
      <c r="B18" s="38" t="s">
        <v>40</v>
      </c>
      <c r="C18" s="39" t="n">
        <f aca="false">B13/B10</f>
        <v>0.211538461538462</v>
      </c>
      <c r="D18" s="39" t="n">
        <f aca="false">C13/C10</f>
        <v>7.9</v>
      </c>
      <c r="E18" s="39" t="n">
        <f aca="false">D13/D10</f>
        <v>17.4352941176471</v>
      </c>
      <c r="F18" s="39" t="n">
        <f aca="false">E13/E10</f>
        <v>20.0575079872204</v>
      </c>
      <c r="H18" s="34" t="n">
        <f aca="false">SUMPRODUCT(B10:E10,C18:F18)/F10</f>
        <v>17.1381818181818</v>
      </c>
      <c r="J18" s="38" t="s">
        <v>41</v>
      </c>
      <c r="K18" s="38" t="s">
        <v>42</v>
      </c>
      <c r="O18" s="19"/>
    </row>
    <row r="19" customFormat="false" ht="13.8" hidden="false" customHeight="false" outlineLevel="0" collapsed="false">
      <c r="B19" s="38" t="s">
        <v>43</v>
      </c>
      <c r="C19" s="39" t="n">
        <f aca="false">B14/B10-C18^2</f>
        <v>2.37832840236686</v>
      </c>
      <c r="D19" s="39" t="n">
        <f aca="false">C14/C10-D18^2</f>
        <v>90.49</v>
      </c>
      <c r="E19" s="39" t="n">
        <f aca="false">D14/D10-E18^2</f>
        <v>44.8575778546714</v>
      </c>
      <c r="F19" s="39" t="n">
        <f aca="false">E14/E10-F18^2</f>
        <v>52.178801457604</v>
      </c>
      <c r="J19" s="39" t="n">
        <f aca="false">I5/F5</f>
        <v>-4.85294117647059</v>
      </c>
      <c r="K19" s="39" t="n">
        <f aca="false">J5/F5-J19^2</f>
        <v>1.20386389850058</v>
      </c>
      <c r="O19" s="19"/>
    </row>
    <row r="20" customFormat="false" ht="12.8" hidden="false" customHeight="false" outlineLevel="0" collapsed="false">
      <c r="J20" s="39" t="n">
        <f aca="false">I6/F6</f>
        <v>8.57142857142857</v>
      </c>
      <c r="K20" s="39" t="n">
        <f aca="false">J6/F6-J20^2</f>
        <v>105.102040816327</v>
      </c>
      <c r="O20" s="19"/>
    </row>
    <row r="21" customFormat="false" ht="12.8" hidden="false" customHeight="false" outlineLevel="0" collapsed="false">
      <c r="J21" s="39" t="n">
        <f aca="false">I7/F7</f>
        <v>18.1547619047619</v>
      </c>
      <c r="K21" s="39" t="n">
        <f aca="false">J7/F7-J21^2</f>
        <v>29.6308106575964</v>
      </c>
      <c r="O21" s="19"/>
    </row>
    <row r="22" customFormat="false" ht="12.8" hidden="false" customHeight="false" outlineLevel="0" collapsed="false">
      <c r="A22" s="0" t="s">
        <v>44</v>
      </c>
      <c r="J22" s="39" t="n">
        <f aca="false">I8/F8</f>
        <v>16.25</v>
      </c>
      <c r="K22" s="39" t="n">
        <f aca="false">J8/F8-J22^2</f>
        <v>44.0104166666667</v>
      </c>
      <c r="M22" s="0" t="s">
        <v>45</v>
      </c>
      <c r="N22" s="19" t="n">
        <f aca="false">C18</f>
        <v>0.211538461538462</v>
      </c>
      <c r="O22" s="19" t="n">
        <f aca="false">D18</f>
        <v>7.9</v>
      </c>
      <c r="P22" s="19" t="n">
        <f aca="false">E18</f>
        <v>17.4352941176471</v>
      </c>
      <c r="Q22" s="19" t="n">
        <f aca="false">F18</f>
        <v>20.0575079872204</v>
      </c>
    </row>
    <row r="23" customFormat="false" ht="12.8" hidden="false" customHeight="false" outlineLevel="0" collapsed="false">
      <c r="J23" s="39" t="n">
        <f aca="false">I9/F9</f>
        <v>18.8337182448037</v>
      </c>
      <c r="K23" s="39" t="n">
        <f aca="false">J9/F9-J23^2</f>
        <v>16.595906959875</v>
      </c>
      <c r="M23" s="0" t="s">
        <v>38</v>
      </c>
      <c r="N23" s="0" t="n">
        <f aca="false">B4</f>
        <v>-5</v>
      </c>
      <c r="O23" s="0" t="n">
        <f aca="false">C4</f>
        <v>0</v>
      </c>
      <c r="P23" s="0" t="n">
        <f aca="false">D4</f>
        <v>5</v>
      </c>
      <c r="Q23" s="0" t="n">
        <f aca="false">E4</f>
        <v>20</v>
      </c>
    </row>
    <row r="24" customFormat="false" ht="12.8" hidden="false" customHeight="false" outlineLevel="0" collapsed="false">
      <c r="B24" s="0" t="s">
        <v>18</v>
      </c>
      <c r="G24" s="0" t="s">
        <v>46</v>
      </c>
      <c r="J24" s="40"/>
    </row>
    <row r="25" customFormat="false" ht="13.8" hidden="false" customHeight="false" outlineLevel="0" collapsed="false">
      <c r="A25" s="0" t="s">
        <v>47</v>
      </c>
      <c r="B25" s="41" t="n">
        <f aca="false">J14</f>
        <v>89.2390876033058</v>
      </c>
      <c r="C25" s="38" t="s">
        <v>48</v>
      </c>
      <c r="D25" s="39" t="n">
        <f aca="false">SUMPRODUCT(C18:F18,C18:F18,B10:E10)/F10-I14^2</f>
        <v>43.6280936833625</v>
      </c>
      <c r="E25" s="0" t="s">
        <v>47</v>
      </c>
      <c r="F25" s="36" t="n">
        <f aca="false">J15</f>
        <v>82.4205693296603</v>
      </c>
      <c r="G25" s="38" t="s">
        <v>48</v>
      </c>
      <c r="H25" s="39" t="n">
        <f aca="false">SUMPRODUCT(F5:F9,J19:J23,J19:J23)/F10-I15^2</f>
        <v>58.5184620594305</v>
      </c>
      <c r="J25" s="34" t="n">
        <f aca="false">SUMPRODUCT(F5:F9,J19:J23)/F10</f>
        <v>15.0606060606061</v>
      </c>
    </row>
    <row r="26" customFormat="false" ht="13.8" hidden="false" customHeight="false" outlineLevel="0" collapsed="false">
      <c r="C26" s="38" t="s">
        <v>49</v>
      </c>
      <c r="D26" s="39" t="n">
        <f aca="false">SUMPRODUCT(B10:E10,C19:F19)/F10</f>
        <v>45.6109939199434</v>
      </c>
      <c r="G26" s="38" t="s">
        <v>49</v>
      </c>
      <c r="H26" s="39" t="n">
        <f aca="false">SUMPRODUCT(F5:F9,K19:K23)/F10</f>
        <v>23.9021072702298</v>
      </c>
    </row>
    <row r="27" customFormat="false" ht="13.8" hidden="false" customHeight="false" outlineLevel="0" collapsed="false">
      <c r="C27" s="38" t="s">
        <v>50</v>
      </c>
      <c r="D27" s="42" t="n">
        <f aca="false">SUM(D25:D26)</f>
        <v>89.2390876033059</v>
      </c>
      <c r="G27" s="38" t="s">
        <v>50</v>
      </c>
      <c r="H27" s="42" t="n">
        <f aca="false">H25+H26</f>
        <v>82.4205693296603</v>
      </c>
    </row>
    <row r="28" customFormat="false" ht="12.8" hidden="false" customHeight="false" outlineLevel="0" collapsed="false"/>
    <row r="29" customFormat="false" ht="13.8" hidden="false" customHeight="false" outlineLevel="0" collapsed="false">
      <c r="C29" s="43" t="s">
        <v>51</v>
      </c>
      <c r="D29" s="44" t="n">
        <f aca="false">D25/D27</f>
        <v>0.488889956801242</v>
      </c>
      <c r="G29" s="43" t="s">
        <v>51</v>
      </c>
      <c r="H29" s="44" t="n">
        <f aca="false">H25/H27</f>
        <v>0.709998275131687</v>
      </c>
    </row>
    <row r="30" customFormat="false" ht="12.8" hidden="false" customHeight="false" outlineLevel="0" collapsed="false"/>
    <row r="31" customFormat="false" ht="12.8" hidden="false" customHeight="false" outlineLevel="0" collapsed="false"/>
    <row r="32" customFormat="false" ht="12.8" hidden="false" customHeight="false" outlineLevel="0" collapsed="false">
      <c r="I32" s="0" t="s">
        <v>52</v>
      </c>
      <c r="J32" s="19" t="n">
        <f aca="false">(K10/F10-I14*I15)/SQRT(J14*J15)</f>
        <v>0.642766022349796</v>
      </c>
      <c r="M32" s="19"/>
      <c r="N32" s="19"/>
      <c r="O32" s="19"/>
      <c r="P32" s="19"/>
    </row>
    <row r="33" customFormat="false" ht="13.8" hidden="false" customHeight="false" outlineLevel="0" collapsed="false">
      <c r="B33" s="45" t="s">
        <v>53</v>
      </c>
      <c r="C33" s="46"/>
      <c r="J33" s="19"/>
    </row>
    <row r="34" customFormat="false" ht="12.8" hidden="false" customHeight="false" outlineLevel="0" collapsed="false">
      <c r="I34" s="0" t="s">
        <v>54</v>
      </c>
      <c r="J34" s="19" t="n">
        <f aca="false">(K10/F10-I14*I15)/J14</f>
        <v>0.617722123322605</v>
      </c>
    </row>
    <row r="35" customFormat="false" ht="13.8" hidden="false" customHeight="false" outlineLevel="0" collapsed="false">
      <c r="A35" s="7" t="s">
        <v>20</v>
      </c>
      <c r="B35" s="8" t="n">
        <v>-5</v>
      </c>
      <c r="C35" s="9" t="n">
        <v>0</v>
      </c>
      <c r="D35" s="10" t="n">
        <v>5</v>
      </c>
      <c r="E35" s="8" t="n">
        <v>20</v>
      </c>
      <c r="F35" s="11" t="s">
        <v>21</v>
      </c>
      <c r="I35" s="0" t="s">
        <v>55</v>
      </c>
      <c r="J35" s="19" t="n">
        <f aca="false">I15-J32*I14</f>
        <v>4.04476510302574</v>
      </c>
    </row>
    <row r="36" customFormat="false" ht="13.8" hidden="false" customHeight="false" outlineLevel="0" collapsed="false">
      <c r="A36" s="15" t="n">
        <v>0</v>
      </c>
      <c r="B36" s="47" t="n">
        <f aca="false">B5/$F$10</f>
        <v>0.121212121212121</v>
      </c>
      <c r="C36" s="47" t="n">
        <f aca="false">C5/$F$10</f>
        <v>0.00121212121212121</v>
      </c>
      <c r="D36" s="47" t="n">
        <f aca="false">D5/$F$10</f>
        <v>0.00121212121212121</v>
      </c>
      <c r="E36" s="47" t="n">
        <f aca="false">E5/$F$10</f>
        <v>0</v>
      </c>
      <c r="F36" s="47" t="n">
        <f aca="false">F5/$F$10</f>
        <v>0.123636363636364</v>
      </c>
      <c r="I36" s="0" t="s">
        <v>56</v>
      </c>
      <c r="J36" s="19" t="n">
        <f aca="false">(K10/F10-I14*I15)/J15</f>
        <v>0.668825259592674</v>
      </c>
    </row>
    <row r="37" customFormat="false" ht="13.8" hidden="false" customHeight="false" outlineLevel="0" collapsed="false">
      <c r="A37" s="15" t="n">
        <v>1</v>
      </c>
      <c r="B37" s="47" t="n">
        <f aca="false">B6/$F$10</f>
        <v>0.00242424242424242</v>
      </c>
      <c r="C37" s="47" t="n">
        <f aca="false">C6/$F$10</f>
        <v>0.00484848484848485</v>
      </c>
      <c r="D37" s="47" t="n">
        <f aca="false">D6/$F$10</f>
        <v>0.00242424242424242</v>
      </c>
      <c r="E37" s="47" t="n">
        <f aca="false">E6/$F$10</f>
        <v>0.00727272727272727</v>
      </c>
      <c r="F37" s="47" t="n">
        <f aca="false">F6/$F$10</f>
        <v>0.016969696969697</v>
      </c>
      <c r="I37" s="0" t="s">
        <v>57</v>
      </c>
      <c r="J37" s="19" t="n">
        <f aca="false">I14-J36*I15</f>
        <v>7.06526806007397</v>
      </c>
    </row>
    <row r="38" customFormat="false" ht="13.8" hidden="false" customHeight="false" outlineLevel="0" collapsed="false">
      <c r="A38" s="15" t="n">
        <v>5</v>
      </c>
      <c r="B38" s="47" t="n">
        <f aca="false">B7/$F$10</f>
        <v>0.00121212121212121</v>
      </c>
      <c r="C38" s="47" t="n">
        <f aca="false">C7/$F$10</f>
        <v>0.00242424242424242</v>
      </c>
      <c r="D38" s="47" t="n">
        <f aca="false">D7/$F$10</f>
        <v>0.00727272727272727</v>
      </c>
      <c r="E38" s="47" t="n">
        <f aca="false">E7/$F$10</f>
        <v>0.0909090909090909</v>
      </c>
      <c r="F38" s="47" t="n">
        <f aca="false">F7/$F$10</f>
        <v>0.101818181818182</v>
      </c>
    </row>
    <row r="39" customFormat="false" ht="13.8" hidden="false" customHeight="false" outlineLevel="0" collapsed="false">
      <c r="A39" s="15" t="n">
        <v>15</v>
      </c>
      <c r="B39" s="47" t="n">
        <f aca="false">B8/$F$10</f>
        <v>0.00121212121212121</v>
      </c>
      <c r="C39" s="47" t="n">
        <f aca="false">C8/$F$10</f>
        <v>0.00121212121212121</v>
      </c>
      <c r="D39" s="48" t="n">
        <f aca="false">D8/$F$10</f>
        <v>0.0545454545454545</v>
      </c>
      <c r="E39" s="47" t="n">
        <f aca="false">E8/$F$10</f>
        <v>0.175757575757576</v>
      </c>
      <c r="F39" s="47" t="n">
        <f aca="false">F8/$F$10</f>
        <v>0.232727272727273</v>
      </c>
    </row>
    <row r="40" customFormat="false" ht="13.8" hidden="false" customHeight="false" outlineLevel="0" collapsed="false">
      <c r="A40" s="24" t="n">
        <v>25</v>
      </c>
      <c r="B40" s="47" t="n">
        <f aca="false">B9/$F$10</f>
        <v>0</v>
      </c>
      <c r="C40" s="47" t="n">
        <f aca="false">C9/$F$10</f>
        <v>0.00242424242424242</v>
      </c>
      <c r="D40" s="47" t="n">
        <f aca="false">D9/$F$10</f>
        <v>0.0375757575757576</v>
      </c>
      <c r="E40" s="47" t="n">
        <f aca="false">E9/$F$10</f>
        <v>0.484848484848485</v>
      </c>
      <c r="F40" s="47" t="n">
        <f aca="false">F9/$F$10</f>
        <v>0.524848484848485</v>
      </c>
    </row>
    <row r="41" customFormat="false" ht="13.8" hidden="false" customHeight="false" outlineLevel="0" collapsed="false">
      <c r="A41" s="17" t="s">
        <v>29</v>
      </c>
      <c r="B41" s="47" t="n">
        <f aca="false">B10/$F$10</f>
        <v>0.126060606060606</v>
      </c>
      <c r="C41" s="47" t="n">
        <f aca="false">C10/$F$10</f>
        <v>0.0121212121212121</v>
      </c>
      <c r="D41" s="47" t="n">
        <f aca="false">D10/$F$10</f>
        <v>0.103030303030303</v>
      </c>
      <c r="E41" s="47" t="n">
        <f aca="false">E10/$F$10</f>
        <v>0.758787878787879</v>
      </c>
      <c r="F41" s="47" t="n">
        <f aca="false">F10/$F$10</f>
        <v>1</v>
      </c>
    </row>
    <row r="42" customFormat="false" ht="13.8" hidden="false" customHeight="false" outlineLevel="0" collapsed="false"/>
    <row r="43" customFormat="false" ht="13.8" hidden="false" customHeight="false" outlineLevel="0" collapsed="false">
      <c r="B43" s="49" t="s">
        <v>58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customFormat="false" ht="13.8" hidden="false" customHeight="false" outlineLevel="0" collapsed="false"/>
    <row r="45" customFormat="false" ht="13.8" hidden="false" customHeight="false" outlineLevel="0" collapsed="false">
      <c r="A45" s="7" t="s">
        <v>20</v>
      </c>
      <c r="B45" s="8" t="n">
        <v>-5</v>
      </c>
      <c r="C45" s="9" t="n">
        <v>0</v>
      </c>
      <c r="D45" s="10" t="n">
        <v>5</v>
      </c>
      <c r="E45" s="8" t="n">
        <v>20</v>
      </c>
      <c r="F45" s="11" t="s">
        <v>21</v>
      </c>
      <c r="H45" s="7" t="s">
        <v>20</v>
      </c>
      <c r="I45" s="8" t="n">
        <v>-5</v>
      </c>
      <c r="J45" s="9" t="n">
        <v>0</v>
      </c>
      <c r="K45" s="10" t="n">
        <v>5</v>
      </c>
      <c r="L45" s="8" t="n">
        <v>20</v>
      </c>
      <c r="M45" s="11" t="s">
        <v>21</v>
      </c>
    </row>
    <row r="46" customFormat="false" ht="13.8" hidden="false" customHeight="false" outlineLevel="0" collapsed="false">
      <c r="A46" s="15" t="n">
        <v>0</v>
      </c>
      <c r="B46" s="50" t="n">
        <f aca="false">B5/B$10</f>
        <v>0.961538461538462</v>
      </c>
      <c r="C46" s="50" t="n">
        <f aca="false">C5/C$10</f>
        <v>0.1</v>
      </c>
      <c r="D46" s="50" t="n">
        <f aca="false">D5/D$10</f>
        <v>0.0117647058823529</v>
      </c>
      <c r="E46" s="50" t="n">
        <f aca="false">E5/E$10</f>
        <v>0</v>
      </c>
      <c r="F46" s="50" t="n">
        <f aca="false">F5/F$10</f>
        <v>0.123636363636364</v>
      </c>
      <c r="H46" s="15" t="n">
        <v>0</v>
      </c>
      <c r="I46" s="51" t="n">
        <f aca="false">B5/$F5</f>
        <v>0.980392156862745</v>
      </c>
      <c r="J46" s="51" t="n">
        <f aca="false">C5/$F5</f>
        <v>0.00980392156862745</v>
      </c>
      <c r="K46" s="51" t="n">
        <f aca="false">D5/$F5</f>
        <v>0.00980392156862745</v>
      </c>
      <c r="L46" s="51" t="n">
        <f aca="false">E5/$F5</f>
        <v>0</v>
      </c>
      <c r="M46" s="51" t="n">
        <f aca="false">F5/$F5</f>
        <v>1</v>
      </c>
    </row>
    <row r="47" customFormat="false" ht="13.8" hidden="false" customHeight="false" outlineLevel="0" collapsed="false">
      <c r="A47" s="15" t="n">
        <v>1</v>
      </c>
      <c r="B47" s="50" t="n">
        <f aca="false">B6/B$10</f>
        <v>0.0192307692307692</v>
      </c>
      <c r="C47" s="50" t="n">
        <f aca="false">C6/C$10</f>
        <v>0.4</v>
      </c>
      <c r="D47" s="50" t="n">
        <f aca="false">D6/D$10</f>
        <v>0.0235294117647059</v>
      </c>
      <c r="E47" s="50" t="n">
        <f aca="false">E6/E$10</f>
        <v>0.00958466453674121</v>
      </c>
      <c r="F47" s="50" t="n">
        <f aca="false">F6/F$10</f>
        <v>0.016969696969697</v>
      </c>
      <c r="H47" s="15" t="n">
        <v>1</v>
      </c>
      <c r="I47" s="51" t="n">
        <f aca="false">B6/$F6</f>
        <v>0.142857142857143</v>
      </c>
      <c r="J47" s="51" t="n">
        <f aca="false">C6/$F6</f>
        <v>0.285714285714286</v>
      </c>
      <c r="K47" s="51" t="n">
        <f aca="false">D6/$F6</f>
        <v>0.142857142857143</v>
      </c>
      <c r="L47" s="51" t="n">
        <f aca="false">E6/$F6</f>
        <v>0.428571428571429</v>
      </c>
      <c r="M47" s="51" t="n">
        <f aca="false">F6/$F6</f>
        <v>1</v>
      </c>
    </row>
    <row r="48" customFormat="false" ht="13.8" hidden="false" customHeight="false" outlineLevel="0" collapsed="false">
      <c r="A48" s="15" t="n">
        <v>5</v>
      </c>
      <c r="B48" s="50" t="n">
        <f aca="false">B7/B$10</f>
        <v>0.00961538461538462</v>
      </c>
      <c r="C48" s="50" t="n">
        <f aca="false">C7/C$10</f>
        <v>0.2</v>
      </c>
      <c r="D48" s="50" t="n">
        <f aca="false">D7/D$10</f>
        <v>0.0705882352941176</v>
      </c>
      <c r="E48" s="50" t="n">
        <f aca="false">E7/E$10</f>
        <v>0.119808306709265</v>
      </c>
      <c r="F48" s="50" t="n">
        <f aca="false">F7/F$10</f>
        <v>0.101818181818182</v>
      </c>
      <c r="H48" s="15" t="n">
        <v>5</v>
      </c>
      <c r="I48" s="51" t="n">
        <f aca="false">B7/$F7</f>
        <v>0.0119047619047619</v>
      </c>
      <c r="J48" s="51" t="n">
        <f aca="false">C7/$F7</f>
        <v>0.0238095238095238</v>
      </c>
      <c r="K48" s="51" t="n">
        <f aca="false">D7/$F7</f>
        <v>0.0714285714285714</v>
      </c>
      <c r="L48" s="51" t="n">
        <f aca="false">E7/$F7</f>
        <v>0.892857142857143</v>
      </c>
      <c r="M48" s="51" t="n">
        <f aca="false">F7/$F7</f>
        <v>1</v>
      </c>
    </row>
    <row r="49" customFormat="false" ht="13.8" hidden="false" customHeight="false" outlineLevel="0" collapsed="false">
      <c r="A49" s="15" t="n">
        <v>15</v>
      </c>
      <c r="B49" s="50" t="n">
        <f aca="false">B8/B$10</f>
        <v>0.00961538461538462</v>
      </c>
      <c r="C49" s="50" t="n">
        <f aca="false">C8/C$10</f>
        <v>0.1</v>
      </c>
      <c r="D49" s="52" t="n">
        <f aca="false">D8/D$10</f>
        <v>0.529411764705882</v>
      </c>
      <c r="E49" s="50" t="n">
        <f aca="false">E8/E$10</f>
        <v>0.231629392971246</v>
      </c>
      <c r="F49" s="50" t="n">
        <f aca="false">F8/F$10</f>
        <v>0.232727272727273</v>
      </c>
      <c r="H49" s="15" t="n">
        <v>15</v>
      </c>
      <c r="I49" s="51" t="n">
        <f aca="false">B8/$F8</f>
        <v>0.00520833333333333</v>
      </c>
      <c r="J49" s="51" t="n">
        <f aca="false">C8/$F8</f>
        <v>0.00520833333333333</v>
      </c>
      <c r="K49" s="53" t="n">
        <f aca="false">D8/$F8</f>
        <v>0.234375</v>
      </c>
      <c r="L49" s="51" t="n">
        <f aca="false">E8/$F8</f>
        <v>0.755208333333333</v>
      </c>
      <c r="M49" s="51" t="n">
        <f aca="false">F8/$F8</f>
        <v>1</v>
      </c>
    </row>
    <row r="50" customFormat="false" ht="13.8" hidden="false" customHeight="false" outlineLevel="0" collapsed="false">
      <c r="A50" s="24" t="n">
        <v>25</v>
      </c>
      <c r="B50" s="50" t="n">
        <f aca="false">B9/B$10</f>
        <v>0</v>
      </c>
      <c r="C50" s="50" t="n">
        <f aca="false">C9/C$10</f>
        <v>0.2</v>
      </c>
      <c r="D50" s="50" t="n">
        <f aca="false">D9/D$10</f>
        <v>0.364705882352941</v>
      </c>
      <c r="E50" s="50" t="n">
        <f aca="false">E9/E$10</f>
        <v>0.638977635782748</v>
      </c>
      <c r="F50" s="50" t="n">
        <f aca="false">F9/F$10</f>
        <v>0.524848484848485</v>
      </c>
      <c r="H50" s="24" t="n">
        <v>25</v>
      </c>
      <c r="I50" s="51" t="n">
        <f aca="false">B9/$F9</f>
        <v>0</v>
      </c>
      <c r="J50" s="51" t="n">
        <f aca="false">C9/$F9</f>
        <v>0.0046189376443418</v>
      </c>
      <c r="K50" s="51" t="n">
        <f aca="false">D9/$F9</f>
        <v>0.0715935334872979</v>
      </c>
      <c r="L50" s="51" t="n">
        <f aca="false">E9/$F9</f>
        <v>0.92378752886836</v>
      </c>
      <c r="M50" s="51" t="n">
        <f aca="false">F9/$F9</f>
        <v>1</v>
      </c>
    </row>
    <row r="51" customFormat="false" ht="13.8" hidden="false" customHeight="false" outlineLevel="0" collapsed="false">
      <c r="A51" s="17" t="s">
        <v>29</v>
      </c>
      <c r="B51" s="50" t="n">
        <f aca="false">B10/B$10</f>
        <v>1</v>
      </c>
      <c r="C51" s="50" t="n">
        <f aca="false">C10/C$10</f>
        <v>1</v>
      </c>
      <c r="D51" s="50" t="n">
        <f aca="false">D10/D$10</f>
        <v>1</v>
      </c>
      <c r="E51" s="50" t="n">
        <f aca="false">E10/E$10</f>
        <v>1</v>
      </c>
      <c r="F51" s="50" t="n">
        <f aca="false">F10/F$10</f>
        <v>1</v>
      </c>
      <c r="H51" s="17" t="s">
        <v>29</v>
      </c>
      <c r="I51" s="51" t="n">
        <f aca="false">B10/$F10</f>
        <v>0.126060606060606</v>
      </c>
      <c r="J51" s="51" t="n">
        <f aca="false">C10/$F10</f>
        <v>0.0121212121212121</v>
      </c>
      <c r="K51" s="51" t="n">
        <f aca="false">D10/$F10</f>
        <v>0.103030303030303</v>
      </c>
      <c r="L51" s="51" t="n">
        <f aca="false">E10/$F10</f>
        <v>0.758787878787879</v>
      </c>
      <c r="M51" s="51" t="n">
        <f aca="false">F10/$F10</f>
        <v>1</v>
      </c>
    </row>
    <row r="52" customFormat="false" ht="13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I12:J12"/>
    <mergeCell ref="C17:K17"/>
    <mergeCell ref="B43:L4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2020-04-06T15:55:25Z</dcterms:created>
  <dc:creator/>
  <dc:description/>
  <dc:language>fr-FR</dc:language>
  <cp:lastModifiedBy/>
  <dcterms:modified xsi:type="dcterms:W3CDTF">2020-04-06T16:55:34Z</dcterms:modified>
  <cp:revision>1</cp:revision>
  <dc:subject/>
  <dc:title/>
</cp:coreProperties>
</file>