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drawings/drawing7.xml" ContentType="application/vnd.openxmlformats-officedocument.drawing+xml"/>
  <Override PartName="/xl/drawings/drawing6.xml" ContentType="application/vnd.openxmlformats-officedocument.drawing+xml"/>
  <Override PartName="/xl/drawings/drawing5.xml" ContentType="application/vnd.openxmlformats-officedocument.drawing+xml"/>
  <Override PartName="/xl/drawings/drawing1.xml" ContentType="application/vnd.openxmlformats-officedocument.drawing+xml"/>
  <Override PartName="/xl/drawings/_rels/drawing7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drawings/_rels/drawing1.xml.rels" ContentType="application/vnd.openxmlformats-package.relationship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/chart5.xml" ContentType="application/vnd.openxmlformats-officedocument.drawingml.char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9" firstSheet="0" activeTab="0"/>
  </bookViews>
  <sheets>
    <sheet name="Base" sheetId="1" state="visible" r:id="rId2"/>
    <sheet name="Graphique" sheetId="2" state="visible" r:id="rId3"/>
    <sheet name="Version 1" sheetId="3" state="visible" r:id="rId4"/>
    <sheet name="Version 2" sheetId="4" state="visible" r:id="rId5"/>
    <sheet name="Corrélation V1" sheetId="5" state="visible" r:id="rId6"/>
    <sheet name="Corrélation V2" sheetId="6" state="visible" r:id="rId7"/>
    <sheet name="Fonctions tableur" sheetId="7" state="visible" r:id="rId8"/>
    <sheet name="Feuille6" sheetId="8" state="visible" r:id="rId9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<sst xmlns="http://schemas.openxmlformats.org/spreadsheetml/2006/main" count="54" uniqueCount="19">
  <si>
    <t xml:space="preserve">Publicité</t>
  </si>
  <si>
    <t xml:space="preserve">CA</t>
  </si>
  <si>
    <t xml:space="preserve">Droite 1</t>
  </si>
  <si>
    <t xml:space="preserve">Droite 2</t>
  </si>
  <si>
    <t xml:space="preserve">a=</t>
  </si>
  <si>
    <t xml:space="preserve">a’=</t>
  </si>
  <si>
    <t xml:space="preserve">b=</t>
  </si>
  <si>
    <t xml:space="preserve">b’=</t>
  </si>
  <si>
    <t xml:space="preserve">Version 1</t>
  </si>
  <si>
    <r>
      <rPr>
        <b val="true"/>
        <sz val="10"/>
        <rFont val="Arial"/>
        <family val="2"/>
      </rPr>
      <t xml:space="preserve">x</t>
    </r>
    <r>
      <rPr>
        <b val="true"/>
        <vertAlign val="subscript"/>
        <sz val="10"/>
        <rFont val="Arial"/>
        <family val="2"/>
      </rPr>
      <t xml:space="preserve">i</t>
    </r>
  </si>
  <si>
    <r>
      <rPr>
        <b val="true"/>
        <sz val="10"/>
        <rFont val="Arial"/>
        <family val="2"/>
      </rPr>
      <t xml:space="preserve">y</t>
    </r>
    <r>
      <rPr>
        <b val="true"/>
        <vertAlign val="subscript"/>
        <sz val="10"/>
        <rFont val="Arial"/>
        <family val="2"/>
      </rPr>
      <t xml:space="preserve">i</t>
    </r>
  </si>
  <si>
    <t xml:space="preserve">Moyennes</t>
  </si>
  <si>
    <t xml:space="preserve">Sommes</t>
  </si>
  <si>
    <t xml:space="preserve">Version 2</t>
  </si>
  <si>
    <t xml:space="preserve">Nombre de valeurs</t>
  </si>
  <si>
    <t xml:space="preserve">r=</t>
  </si>
  <si>
    <t xml:space="preserve">rau=</t>
  </si>
  <si>
    <t xml:space="preserve">Coef corrélation</t>
  </si>
  <si>
    <t xml:space="preserve">Coef détermination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</si>
</sst>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"/>
    <numFmt numFmtId="166" formatCode="#,##0"/>
  </numFmts>
  <fonts count="1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9"/>
      <name val="Arial"/>
      <family val="2"/>
    </font>
    <font>
      <b val="true"/>
      <sz val="10"/>
      <color rgb="FF800000"/>
      <name val="Arial"/>
      <family val="2"/>
    </font>
    <font>
      <b val="true"/>
      <sz val="10"/>
      <color rgb="FFFF9900"/>
      <name val="Arial"/>
      <family val="2"/>
    </font>
    <font>
      <b val="true"/>
      <vertAlign val="subscript"/>
      <sz val="10"/>
      <name val="Arial"/>
      <family val="2"/>
    </font>
    <font>
      <sz val="10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66"/>
        <bgColor rgb="FFFFFF00"/>
      </patternFill>
    </fill>
    <fill>
      <patternFill patternType="solid">
        <fgColor rgb="FF66FFFF"/>
        <bgColor rgb="FF99FFFF"/>
      </patternFill>
    </fill>
    <fill>
      <patternFill patternType="solid">
        <fgColor rgb="FFFFFF00"/>
        <bgColor rgb="FFCCFF00"/>
      </patternFill>
    </fill>
    <fill>
      <patternFill patternType="solid">
        <fgColor rgb="FFCCFF00"/>
        <bgColor rgb="FFFFFF00"/>
      </patternFill>
    </fill>
    <fill>
      <patternFill patternType="solid">
        <fgColor rgb="FF33FF99"/>
        <bgColor rgb="FF00FFFF"/>
      </patternFill>
    </fill>
    <fill>
      <patternFill patternType="solid">
        <fgColor rgb="FF99FFFF"/>
        <bgColor rgb="FFCCFFFF"/>
      </patternFill>
    </fill>
    <fill>
      <patternFill patternType="solid">
        <fgColor rgb="FF00FFFF"/>
        <bgColor rgb="FF00FFFF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hair"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C5000B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3B3B3"/>
      <rgbColor rgb="FF808080"/>
      <rgbColor rgb="FF9999FF"/>
      <rgbColor rgb="FF993366"/>
      <rgbColor rgb="FFFFFFCC"/>
      <rgbColor rgb="FF99FFFF"/>
      <rgbColor rgb="FF660066"/>
      <rgbColor rgb="FFFF8080"/>
      <rgbColor rgb="FF0066CC"/>
      <rgbColor rgb="FFCCCCFF"/>
      <rgbColor rgb="FF000080"/>
      <rgbColor rgb="FFFF00FF"/>
      <rgbColor rgb="FFCCFF00"/>
      <rgbColor rgb="FF00FFFF"/>
      <rgbColor rgb="FF800080"/>
      <rgbColor rgb="FF7E0021"/>
      <rgbColor rgb="FF008080"/>
      <rgbColor rgb="FF0000FF"/>
      <rgbColor rgb="FF00CCFF"/>
      <rgbColor rgb="FFCCFFFF"/>
      <rgbColor rgb="FFCCFFCC"/>
      <rgbColor rgb="FFFFFF66"/>
      <rgbColor rgb="FF66FFFF"/>
      <rgbColor rgb="FFFF99CC"/>
      <rgbColor rgb="FFCC99FF"/>
      <rgbColor rgb="FFFFCC99"/>
      <rgbColor rgb="FF3366FF"/>
      <rgbColor rgb="FF33FF99"/>
      <rgbColor rgb="FF66FF00"/>
      <rgbColor rgb="FFFFD320"/>
      <rgbColor rgb="FFFF9900"/>
      <rgbColor rgb="FFFF6600"/>
      <rgbColor rgb="FF666699"/>
      <rgbColor rgb="FF969696"/>
      <rgbColor rgb="FF004586"/>
      <rgbColor rgb="FF339966"/>
      <rgbColor rgb="FF003300"/>
      <rgbColor rgb="FF333300"/>
      <rgbColor rgb="FFFF420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scatterChart>
        <c:scatterStyle val="lineMarker"/>
        <c:varyColors val="0"/>
        <c:ser>
          <c:idx val="0"/>
          <c:order val="0"/>
          <c:spPr>
            <a:solidFill>
              <a:srgbClr val="004586"/>
            </a:solidFill>
            <a:ln w="28800">
              <a:noFill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Base!$A$3:$A$10</c:f>
              <c:numCache>
                <c:formatCode>General</c:formatCode>
                <c:ptCount val="8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15</c:v>
                </c:pt>
                <c:pt idx="7">
                  <c:v>18</c:v>
                </c:pt>
              </c:numCache>
            </c:numRef>
          </c:xVal>
          <c:yVal>
            <c:numRef>
              <c:f>Base!$B$3:$B$10</c:f>
              <c:numCache>
                <c:formatCode>General</c:formatCode>
                <c:ptCount val="8"/>
                <c:pt idx="0">
                  <c:v>56</c:v>
                </c:pt>
                <c:pt idx="1">
                  <c:v>72</c:v>
                </c:pt>
                <c:pt idx="2">
                  <c:v>69</c:v>
                </c:pt>
                <c:pt idx="3">
                  <c:v>72</c:v>
                </c:pt>
                <c:pt idx="4">
                  <c:v>82</c:v>
                </c:pt>
                <c:pt idx="5">
                  <c:v>76</c:v>
                </c:pt>
                <c:pt idx="6">
                  <c:v>93</c:v>
                </c:pt>
                <c:pt idx="7">
                  <c:v>80</c:v>
                </c:pt>
              </c:numCache>
            </c:numRef>
          </c:yVal>
          <c:smooth val="0"/>
        </c:ser>
        <c:axId val="73980795"/>
        <c:axId val="53495643"/>
      </c:scatterChart>
      <c:valAx>
        <c:axId val="73980795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solidFill>
                      <a:srgbClr val="000000"/>
                    </a:solidFill>
                    <a:uFill>
                      <a:solidFill>
                        <a:srgbClr val="ffffff"/>
                      </a:solidFill>
                    </a:uFill>
                    <a:latin typeface="Arial"/>
                  </a:defRPr>
                </a:pPr>
                <a:r>
                  <a:rPr b="0" sz="900" spc="-1" strike="noStrike">
                    <a:solidFill>
                      <a:srgbClr val="000000"/>
                    </a:solidFill>
                    <a:uFill>
                      <a:solidFill>
                        <a:srgbClr val="ffffff"/>
                      </a:solidFill>
                    </a:uFill>
                    <a:latin typeface="Arial"/>
                  </a:rPr>
                  <a:t>Publicité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53495643"/>
        <c:crosses val="autoZero"/>
        <c:crossBetween val="midCat"/>
      </c:valAx>
      <c:valAx>
        <c:axId val="53495643"/>
        <c:scaling>
          <c:orientation val="minMax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solidFill>
                      <a:srgbClr val="000000"/>
                    </a:solidFill>
                    <a:uFill>
                      <a:solidFill>
                        <a:srgbClr val="ffffff"/>
                      </a:solidFill>
                    </a:uFill>
                    <a:latin typeface="Arial"/>
                  </a:defRPr>
                </a:pPr>
                <a:r>
                  <a:rPr b="0" sz="900" spc="-1" strike="noStrike">
                    <a:solidFill>
                      <a:srgbClr val="000000"/>
                    </a:solidFill>
                    <a:uFill>
                      <a:solidFill>
                        <a:srgbClr val="ffffff"/>
                      </a:solidFill>
                    </a:uFill>
                    <a:latin typeface="Arial"/>
                  </a:rPr>
                  <a:t>CA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73980795"/>
        <c:crosses val="autoZero"/>
        <c:crossBetween val="midCat"/>
      </c:valAx>
      <c:spPr>
        <a:noFill/>
        <a:ln>
          <a:solidFill>
            <a:srgbClr val="b3b3b3"/>
          </a:solidFill>
        </a:ln>
      </c:spPr>
    </c:plotArea>
    <c:plotVisOnly val="1"/>
    <c:dispBlanksAs val="span"/>
  </c:chart>
  <c:spPr>
    <a:solidFill>
      <a:srgbClr val="ffffff"/>
    </a:solidFill>
    <a:ln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scatterChart>
        <c:scatterStyle val="lineMarker"/>
        <c:varyColors val="0"/>
        <c:ser>
          <c:idx val="0"/>
          <c:order val="0"/>
          <c:spPr>
            <a:solidFill>
              <a:srgbClr val="c5000b"/>
            </a:solidFill>
            <a:ln w="28800">
              <a:noFill/>
            </a:ln>
          </c:spP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Base!$E$3:$E$10</c:f>
              <c:numCache>
                <c:formatCode>General</c:formatCode>
                <c:ptCount val="8"/>
                <c:pt idx="0">
                  <c:v>56</c:v>
                </c:pt>
                <c:pt idx="1">
                  <c:v>72</c:v>
                </c:pt>
                <c:pt idx="2">
                  <c:v>69</c:v>
                </c:pt>
                <c:pt idx="3">
                  <c:v>72</c:v>
                </c:pt>
                <c:pt idx="4">
                  <c:v>82</c:v>
                </c:pt>
                <c:pt idx="5">
                  <c:v>76</c:v>
                </c:pt>
                <c:pt idx="6">
                  <c:v>93</c:v>
                </c:pt>
                <c:pt idx="7">
                  <c:v>80</c:v>
                </c:pt>
              </c:numCache>
            </c:numRef>
          </c:xVal>
          <c:yVal>
            <c:numRef>
              <c:f>Base!$F$3:$F$10</c:f>
              <c:numCache>
                <c:formatCode>General</c:formatCode>
                <c:ptCount val="8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15</c:v>
                </c:pt>
                <c:pt idx="7">
                  <c:v>18</c:v>
                </c:pt>
              </c:numCache>
            </c:numRef>
          </c:yVal>
          <c:smooth val="0"/>
        </c:ser>
        <c:axId val="51881679"/>
        <c:axId val="37516807"/>
      </c:scatterChart>
      <c:valAx>
        <c:axId val="5188167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solidFill>
                      <a:srgbClr val="000000"/>
                    </a:solidFill>
                    <a:uFill>
                      <a:solidFill>
                        <a:srgbClr val="ffffff"/>
                      </a:solidFill>
                    </a:uFill>
                    <a:latin typeface="Arial"/>
                  </a:defRPr>
                </a:pPr>
                <a:r>
                  <a:rPr b="0" sz="900" spc="-1" strike="noStrike">
                    <a:solidFill>
                      <a:srgbClr val="000000"/>
                    </a:solidFill>
                    <a:uFill>
                      <a:solidFill>
                        <a:srgbClr val="ffffff"/>
                      </a:solidFill>
                    </a:uFill>
                    <a:latin typeface="Arial"/>
                  </a:rPr>
                  <a:t>CA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37516807"/>
        <c:crosses val="autoZero"/>
        <c:crossBetween val="midCat"/>
      </c:valAx>
      <c:valAx>
        <c:axId val="37516807"/>
        <c:scaling>
          <c:orientation val="minMax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solidFill>
                      <a:srgbClr val="000000"/>
                    </a:solidFill>
                    <a:uFill>
                      <a:solidFill>
                        <a:srgbClr val="ffffff"/>
                      </a:solidFill>
                    </a:uFill>
                    <a:latin typeface="Arial"/>
                  </a:defRPr>
                </a:pPr>
                <a:r>
                  <a:rPr b="0" sz="900" spc="-1" strike="noStrike">
                    <a:solidFill>
                      <a:srgbClr val="000000"/>
                    </a:solidFill>
                    <a:uFill>
                      <a:solidFill>
                        <a:srgbClr val="ffffff"/>
                      </a:solidFill>
                    </a:uFill>
                    <a:latin typeface="Arial"/>
                  </a:rPr>
                  <a:t>Publicité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51881679"/>
        <c:crosses val="autoZero"/>
        <c:crossBetween val="midCat"/>
      </c:valAx>
      <c:spPr>
        <a:noFill/>
        <a:ln>
          <a:solidFill>
            <a:srgbClr val="b3b3b3"/>
          </a:solidFill>
        </a:ln>
      </c:spPr>
    </c:plotArea>
    <c:plotVisOnly val="1"/>
    <c:dispBlanksAs val="span"/>
  </c:chart>
  <c:spPr>
    <a:solidFill>
      <a:srgbClr val="ffffff"/>
    </a:solidFill>
    <a:ln>
      <a:noFill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scatterChart>
        <c:scatterStyle val="lineMarker"/>
        <c:varyColors val="0"/>
        <c:ser>
          <c:idx val="0"/>
          <c:order val="0"/>
          <c:spPr>
            <a:solidFill>
              <a:srgbClr val="004586"/>
            </a:solidFill>
            <a:ln w="28800">
              <a:noFill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Graphique!$A$3:$A$10</c:f>
              <c:numCache>
                <c:formatCode>General</c:formatCode>
                <c:ptCount val="8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15</c:v>
                </c:pt>
                <c:pt idx="7">
                  <c:v>18</c:v>
                </c:pt>
              </c:numCache>
            </c:numRef>
          </c:xVal>
          <c:yVal>
            <c:numRef>
              <c:f>Graphique!$B$3:$B$10</c:f>
              <c:numCache>
                <c:formatCode>General</c:formatCode>
                <c:ptCount val="8"/>
                <c:pt idx="0">
                  <c:v>56</c:v>
                </c:pt>
                <c:pt idx="1">
                  <c:v>72</c:v>
                </c:pt>
                <c:pt idx="2">
                  <c:v>69</c:v>
                </c:pt>
                <c:pt idx="3">
                  <c:v>72</c:v>
                </c:pt>
                <c:pt idx="4">
                  <c:v>82</c:v>
                </c:pt>
                <c:pt idx="5">
                  <c:v>76</c:v>
                </c:pt>
                <c:pt idx="6">
                  <c:v>93</c:v>
                </c:pt>
                <c:pt idx="7">
                  <c:v>80</c:v>
                </c:pt>
              </c:numCache>
            </c:numRef>
          </c:yVal>
          <c:smooth val="0"/>
        </c:ser>
        <c:ser>
          <c:idx val="1"/>
          <c:order val="1"/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diamond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Graphique!$A$3:$A$10</c:f>
              <c:numCache>
                <c:formatCode>General</c:formatCode>
                <c:ptCount val="8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15</c:v>
                </c:pt>
                <c:pt idx="7">
                  <c:v>18</c:v>
                </c:pt>
              </c:numCache>
            </c:numRef>
          </c:xVal>
          <c:yVal>
            <c:numRef>
              <c:f>Graphique!$C$3:$C$10</c:f>
              <c:numCache>
                <c:formatCode>General</c:formatCode>
                <c:ptCount val="8"/>
                <c:pt idx="0">
                  <c:v>63.1967213114754</c:v>
                </c:pt>
                <c:pt idx="1">
                  <c:v>66.1475409836066</c:v>
                </c:pt>
                <c:pt idx="2">
                  <c:v>69.0983606557377</c:v>
                </c:pt>
                <c:pt idx="3">
                  <c:v>73.5245901639344</c:v>
                </c:pt>
                <c:pt idx="4">
                  <c:v>76.4754098360656</c:v>
                </c:pt>
                <c:pt idx="5">
                  <c:v>79.4262295081967</c:v>
                </c:pt>
                <c:pt idx="6">
                  <c:v>83.8524590163934</c:v>
                </c:pt>
                <c:pt idx="7">
                  <c:v>88.2786885245902</c:v>
                </c:pt>
              </c:numCache>
            </c:numRef>
          </c:yVal>
          <c:smooth val="0"/>
        </c:ser>
        <c:ser>
          <c:idx val="2"/>
          <c:order val="2"/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triangl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Graphique!$D$3:$D$10</c:f>
              <c:numCache>
                <c:formatCode>General</c:formatCode>
                <c:ptCount val="8"/>
                <c:pt idx="0">
                  <c:v>0.5970515970516</c:v>
                </c:pt>
                <c:pt idx="1">
                  <c:v>7.67321867321867</c:v>
                </c:pt>
                <c:pt idx="2">
                  <c:v>6.34643734643735</c:v>
                </c:pt>
                <c:pt idx="3">
                  <c:v>7.67321867321867</c:v>
                </c:pt>
                <c:pt idx="4">
                  <c:v>12.0958230958231</c:v>
                </c:pt>
                <c:pt idx="5">
                  <c:v>9.44226044226044</c:v>
                </c:pt>
                <c:pt idx="6">
                  <c:v>16.960687960688</c:v>
                </c:pt>
                <c:pt idx="7">
                  <c:v>11.2113022113022</c:v>
                </c:pt>
              </c:numCache>
            </c:numRef>
          </c:xVal>
          <c:yVal>
            <c:numRef>
              <c:f>Graphique!$B$3:$B$10</c:f>
              <c:numCache>
                <c:formatCode>General</c:formatCode>
                <c:ptCount val="8"/>
                <c:pt idx="0">
                  <c:v>56</c:v>
                </c:pt>
                <c:pt idx="1">
                  <c:v>72</c:v>
                </c:pt>
                <c:pt idx="2">
                  <c:v>69</c:v>
                </c:pt>
                <c:pt idx="3">
                  <c:v>72</c:v>
                </c:pt>
                <c:pt idx="4">
                  <c:v>82</c:v>
                </c:pt>
                <c:pt idx="5">
                  <c:v>76</c:v>
                </c:pt>
                <c:pt idx="6">
                  <c:v>93</c:v>
                </c:pt>
                <c:pt idx="7">
                  <c:v>80</c:v>
                </c:pt>
              </c:numCache>
            </c:numRef>
          </c:yVal>
          <c:smooth val="0"/>
        </c:ser>
        <c:axId val="42089592"/>
        <c:axId val="30917346"/>
      </c:scatterChart>
      <c:valAx>
        <c:axId val="42089592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solidFill>
                      <a:srgbClr val="000000"/>
                    </a:solidFill>
                    <a:uFill>
                      <a:solidFill>
                        <a:srgbClr val="ffffff"/>
                      </a:solidFill>
                    </a:uFill>
                    <a:latin typeface="Arial"/>
                  </a:defRPr>
                </a:pPr>
                <a:r>
                  <a:rPr b="0" sz="900" spc="-1" strike="noStrike">
                    <a:solidFill>
                      <a:srgbClr val="000000"/>
                    </a:solidFill>
                    <a:uFill>
                      <a:solidFill>
                        <a:srgbClr val="ffffff"/>
                      </a:solidFill>
                    </a:uFill>
                    <a:latin typeface="Arial"/>
                  </a:rPr>
                  <a:t>Publicité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30917346"/>
        <c:crosses val="autoZero"/>
        <c:crossBetween val="midCat"/>
      </c:valAx>
      <c:valAx>
        <c:axId val="30917346"/>
        <c:scaling>
          <c:orientation val="minMax"/>
          <c:min val="50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solidFill>
                      <a:srgbClr val="000000"/>
                    </a:solidFill>
                    <a:uFill>
                      <a:solidFill>
                        <a:srgbClr val="ffffff"/>
                      </a:solidFill>
                    </a:uFill>
                    <a:latin typeface="Arial"/>
                  </a:defRPr>
                </a:pPr>
                <a:r>
                  <a:rPr b="0" sz="900" spc="-1" strike="noStrike">
                    <a:solidFill>
                      <a:srgbClr val="000000"/>
                    </a:solidFill>
                    <a:uFill>
                      <a:solidFill>
                        <a:srgbClr val="ffffff"/>
                      </a:solidFill>
                    </a:uFill>
                    <a:latin typeface="Arial"/>
                  </a:rPr>
                  <a:t>CA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42089592"/>
        <c:crosses val="autoZero"/>
        <c:crossBetween val="midCat"/>
      </c:valAx>
      <c:spPr>
        <a:noFill/>
        <a:ln>
          <a:solidFill>
            <a:srgbClr val="b3b3b3"/>
          </a:solidFill>
        </a:ln>
      </c:spPr>
    </c:plotArea>
    <c:plotVisOnly val="1"/>
    <c:dispBlanksAs val="span"/>
  </c:chart>
  <c:spPr>
    <a:solidFill>
      <a:srgbClr val="ffffff"/>
    </a:solidFill>
    <a:ln>
      <a:noFill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scatterChart>
        <c:scatterStyle val="lineMarker"/>
        <c:varyColors val="0"/>
        <c:ser>
          <c:idx val="0"/>
          <c:order val="0"/>
          <c:spPr>
            <a:solidFill>
              <a:srgbClr val="004586"/>
            </a:solidFill>
            <a:ln w="28800">
              <a:noFill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'Version 1'!$A$3:$A$10</c:f>
              <c:numCache>
                <c:formatCode>General</c:formatCode>
                <c:ptCount val="8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15</c:v>
                </c:pt>
                <c:pt idx="7">
                  <c:v>18</c:v>
                </c:pt>
              </c:numCache>
            </c:numRef>
          </c:xVal>
          <c:yVal>
            <c:numRef>
              <c:f>'Version 1'!$B$3:$B$10</c:f>
              <c:numCache>
                <c:formatCode>General</c:formatCode>
                <c:ptCount val="8"/>
                <c:pt idx="0">
                  <c:v>56</c:v>
                </c:pt>
                <c:pt idx="1">
                  <c:v>72</c:v>
                </c:pt>
                <c:pt idx="2">
                  <c:v>69</c:v>
                </c:pt>
                <c:pt idx="3">
                  <c:v>72</c:v>
                </c:pt>
                <c:pt idx="4">
                  <c:v>82</c:v>
                </c:pt>
                <c:pt idx="5">
                  <c:v>76</c:v>
                </c:pt>
                <c:pt idx="6">
                  <c:v>93</c:v>
                </c:pt>
                <c:pt idx="7">
                  <c:v>80</c:v>
                </c:pt>
              </c:numCache>
            </c:numRef>
          </c:yVal>
          <c:smooth val="0"/>
        </c:ser>
        <c:axId val="41834821"/>
        <c:axId val="6856227"/>
      </c:scatterChart>
      <c:valAx>
        <c:axId val="4183482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6856227"/>
        <c:crosses val="autoZero"/>
        <c:crossBetween val="midCat"/>
      </c:valAx>
      <c:valAx>
        <c:axId val="6856227"/>
        <c:scaling>
          <c:orientation val="minMax"/>
          <c:min val="50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41834821"/>
        <c:crosses val="autoZero"/>
        <c:crossBetween val="midCat"/>
      </c:valAx>
      <c:spPr>
        <a:noFill/>
        <a:ln>
          <a:solidFill>
            <a:srgbClr val="b3b3b3"/>
          </a:solidFill>
        </a:ln>
      </c:spPr>
    </c:plotArea>
    <c:plotVisOnly val="1"/>
    <c:dispBlanksAs val="span"/>
  </c:chart>
  <c:spPr>
    <a:solidFill>
      <a:srgbClr val="ffffff"/>
    </a:solidFill>
    <a:ln>
      <a:noFill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scatterChart>
        <c:scatterStyle val="lineMarker"/>
        <c:varyColors val="0"/>
        <c:ser>
          <c:idx val="0"/>
          <c:order val="0"/>
          <c:spPr>
            <a:solidFill>
              <a:srgbClr val="004586"/>
            </a:solidFill>
            <a:ln w="28800">
              <a:noFill/>
            </a:ln>
          </c:spP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'Fonctions tableur'!$A$3:$A$10</c:f>
              <c:numCache>
                <c:formatCode>General</c:formatCode>
                <c:ptCount val="8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15</c:v>
                </c:pt>
                <c:pt idx="7">
                  <c:v>18</c:v>
                </c:pt>
              </c:numCache>
            </c:numRef>
          </c:xVal>
          <c:yVal>
            <c:numRef>
              <c:f>'Fonctions tableur'!$B$3:$B$10</c:f>
              <c:numCache>
                <c:formatCode>General</c:formatCode>
                <c:ptCount val="8"/>
                <c:pt idx="0">
                  <c:v>56</c:v>
                </c:pt>
                <c:pt idx="1">
                  <c:v>72</c:v>
                </c:pt>
                <c:pt idx="2">
                  <c:v>69</c:v>
                </c:pt>
                <c:pt idx="3">
                  <c:v>72</c:v>
                </c:pt>
                <c:pt idx="4">
                  <c:v>82</c:v>
                </c:pt>
                <c:pt idx="5">
                  <c:v>76</c:v>
                </c:pt>
                <c:pt idx="6">
                  <c:v>93</c:v>
                </c:pt>
                <c:pt idx="7">
                  <c:v>80</c:v>
                </c:pt>
              </c:numCache>
            </c:numRef>
          </c:yVal>
          <c:smooth val="0"/>
        </c:ser>
        <c:ser>
          <c:idx val="1"/>
          <c:order val="1"/>
          <c:spPr>
            <a:solidFill>
              <a:srgbClr val="ffd320"/>
            </a:solidFill>
            <a:ln w="72000">
              <a:solidFill>
                <a:srgbClr val="ffd320"/>
              </a:solidFill>
              <a:round/>
            </a:ln>
          </c:spPr>
          <c:marker>
            <c:symbol val="triangl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'Fonctions tableur'!$D$3:$D$10</c:f>
              <c:numCache>
                <c:formatCode>General</c:formatCode>
                <c:ptCount val="8"/>
                <c:pt idx="0">
                  <c:v>0.5970515970516</c:v>
                </c:pt>
                <c:pt idx="1">
                  <c:v>7.67321867321867</c:v>
                </c:pt>
                <c:pt idx="2">
                  <c:v>6.34643734643735</c:v>
                </c:pt>
                <c:pt idx="3">
                  <c:v>7.67321867321867</c:v>
                </c:pt>
                <c:pt idx="4">
                  <c:v>12.0958230958231</c:v>
                </c:pt>
                <c:pt idx="5">
                  <c:v>9.44226044226044</c:v>
                </c:pt>
                <c:pt idx="6">
                  <c:v>16.960687960688</c:v>
                </c:pt>
                <c:pt idx="7">
                  <c:v>11.2113022113022</c:v>
                </c:pt>
              </c:numCache>
            </c:numRef>
          </c:xVal>
          <c:yVal>
            <c:numRef>
              <c:f>'Fonctions tableur'!$B$3:$B$10</c:f>
              <c:numCache>
                <c:formatCode>General</c:formatCode>
                <c:ptCount val="8"/>
                <c:pt idx="0">
                  <c:v>56</c:v>
                </c:pt>
                <c:pt idx="1">
                  <c:v>72</c:v>
                </c:pt>
                <c:pt idx="2">
                  <c:v>69</c:v>
                </c:pt>
                <c:pt idx="3">
                  <c:v>72</c:v>
                </c:pt>
                <c:pt idx="4">
                  <c:v>82</c:v>
                </c:pt>
                <c:pt idx="5">
                  <c:v>76</c:v>
                </c:pt>
                <c:pt idx="6">
                  <c:v>93</c:v>
                </c:pt>
                <c:pt idx="7">
                  <c:v>80</c:v>
                </c:pt>
              </c:numCache>
            </c:numRef>
          </c:yVal>
          <c:smooth val="0"/>
        </c:ser>
        <c:ser>
          <c:idx val="2"/>
          <c:order val="2"/>
          <c:spPr>
            <a:solidFill>
              <a:srgbClr val="ff420e"/>
            </a:solidFill>
            <a:ln w="720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xVal>
            <c:numRef>
              <c:f>'Fonctions tableur'!$A$3:$A$10</c:f>
              <c:numCache>
                <c:formatCode>General</c:formatCode>
                <c:ptCount val="8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15</c:v>
                </c:pt>
                <c:pt idx="7">
                  <c:v>18</c:v>
                </c:pt>
              </c:numCache>
            </c:numRef>
          </c:xVal>
          <c:yVal>
            <c:numRef>
              <c:f>'Fonctions tableur'!$C$3:$C$10</c:f>
              <c:numCache>
                <c:formatCode>General</c:formatCode>
                <c:ptCount val="8"/>
                <c:pt idx="0">
                  <c:v>63.1967213114754</c:v>
                </c:pt>
                <c:pt idx="1">
                  <c:v>66.1475409836066</c:v>
                </c:pt>
                <c:pt idx="2">
                  <c:v>69.0983606557377</c:v>
                </c:pt>
                <c:pt idx="3">
                  <c:v>73.5245901639344</c:v>
                </c:pt>
                <c:pt idx="4">
                  <c:v>76.4754098360656</c:v>
                </c:pt>
                <c:pt idx="5">
                  <c:v>79.4262295081967</c:v>
                </c:pt>
                <c:pt idx="6">
                  <c:v>83.8524590163934</c:v>
                </c:pt>
                <c:pt idx="7">
                  <c:v>88.2786885245902</c:v>
                </c:pt>
              </c:numCache>
            </c:numRef>
          </c:yVal>
          <c:smooth val="0"/>
        </c:ser>
        <c:axId val="34985661"/>
        <c:axId val="25661075"/>
      </c:scatterChart>
      <c:valAx>
        <c:axId val="3498566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25661075"/>
        <c:crosses val="autoZero"/>
        <c:crossBetween val="midCat"/>
      </c:valAx>
      <c:valAx>
        <c:axId val="25661075"/>
        <c:scaling>
          <c:orientation val="minMax"/>
          <c:min val="50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34985661"/>
        <c:crosses val="autoZero"/>
        <c:crossBetween val="midCat"/>
      </c:valAx>
      <c:spPr>
        <a:noFill/>
        <a:ln>
          <a:solidFill>
            <a:srgbClr val="b3b3b3"/>
          </a:solidFill>
        </a:ln>
      </c:spPr>
    </c:plotArea>
    <c:plotVisOnly val="1"/>
    <c:dispBlanksAs val="span"/>
  </c:chart>
  <c:spPr>
    <a:solidFill>
      <a:srgbClr val="ffffff"/>
    </a:solidFill>
    <a:ln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3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4.xml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chart" Target="../charts/chart5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129240</xdr:colOff>
      <xdr:row>10</xdr:row>
      <xdr:rowOff>155520</xdr:rowOff>
    </xdr:from>
    <xdr:to>
      <xdr:col>3</xdr:col>
      <xdr:colOff>516600</xdr:colOff>
      <xdr:row>24</xdr:row>
      <xdr:rowOff>52200</xdr:rowOff>
    </xdr:to>
    <xdr:graphicFrame>
      <xdr:nvGraphicFramePr>
        <xdr:cNvPr id="0" name=""/>
        <xdr:cNvGraphicFramePr/>
      </xdr:nvGraphicFramePr>
      <xdr:xfrm>
        <a:off x="129240" y="1780920"/>
        <a:ext cx="2825640" cy="2172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532080</xdr:colOff>
      <xdr:row>9</xdr:row>
      <xdr:rowOff>118080</xdr:rowOff>
    </xdr:from>
    <xdr:to>
      <xdr:col>7</xdr:col>
      <xdr:colOff>744840</xdr:colOff>
      <xdr:row>24</xdr:row>
      <xdr:rowOff>105840</xdr:rowOff>
    </xdr:to>
    <xdr:graphicFrame>
      <xdr:nvGraphicFramePr>
        <xdr:cNvPr id="1" name=""/>
        <xdr:cNvGraphicFramePr/>
      </xdr:nvGraphicFramePr>
      <xdr:xfrm>
        <a:off x="2970360" y="1581120"/>
        <a:ext cx="3463920" cy="2426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212760</xdr:colOff>
      <xdr:row>0</xdr:row>
      <xdr:rowOff>95400</xdr:rowOff>
    </xdr:from>
    <xdr:to>
      <xdr:col>10</xdr:col>
      <xdr:colOff>258480</xdr:colOff>
      <xdr:row>21</xdr:row>
      <xdr:rowOff>133200</xdr:rowOff>
    </xdr:to>
    <xdr:graphicFrame>
      <xdr:nvGraphicFramePr>
        <xdr:cNvPr id="2" name=""/>
        <xdr:cNvGraphicFramePr/>
      </xdr:nvGraphicFramePr>
      <xdr:xfrm>
        <a:off x="3729240" y="95400"/>
        <a:ext cx="4922640" cy="3451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440280</xdr:colOff>
      <xdr:row>25</xdr:row>
      <xdr:rowOff>31320</xdr:rowOff>
    </xdr:from>
    <xdr:to>
      <xdr:col>8</xdr:col>
      <xdr:colOff>508680</xdr:colOff>
      <xdr:row>45</xdr:row>
      <xdr:rowOff>14040</xdr:rowOff>
    </xdr:to>
    <xdr:graphicFrame>
      <xdr:nvGraphicFramePr>
        <xdr:cNvPr id="3" name=""/>
        <xdr:cNvGraphicFramePr/>
      </xdr:nvGraphicFramePr>
      <xdr:xfrm>
        <a:off x="1374840" y="4129920"/>
        <a:ext cx="5757840" cy="3234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159480</xdr:colOff>
      <xdr:row>0</xdr:row>
      <xdr:rowOff>155160</xdr:rowOff>
    </xdr:from>
    <xdr:to>
      <xdr:col>10</xdr:col>
      <xdr:colOff>83880</xdr:colOff>
      <xdr:row>21</xdr:row>
      <xdr:rowOff>44640</xdr:rowOff>
    </xdr:to>
    <xdr:graphicFrame>
      <xdr:nvGraphicFramePr>
        <xdr:cNvPr id="4" name=""/>
        <xdr:cNvGraphicFramePr/>
      </xdr:nvGraphicFramePr>
      <xdr:xfrm>
        <a:off x="3410640" y="155160"/>
        <a:ext cx="4800960" cy="3303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F10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30" zoomScaleNormal="130" zoomScalePageLayoutView="100" workbookViewId="0">
      <selection pane="topLeft" activeCell="H5" activeCellId="0" sqref="H5"/>
    </sheetView>
  </sheetViews>
  <sheetFormatPr defaultRowHeight="12.8"/>
  <cols>
    <col collapsed="false" hidden="false" max="1025" min="1" style="0" width="11.5204081632653"/>
  </cols>
  <sheetData>
    <row r="2" customFormat="false" ht="12.8" hidden="false" customHeight="false" outlineLevel="0" collapsed="false">
      <c r="A2" s="1" t="s">
        <v>0</v>
      </c>
      <c r="B2" s="1" t="s">
        <v>1</v>
      </c>
      <c r="E2" s="1" t="s">
        <v>1</v>
      </c>
      <c r="F2" s="1" t="s">
        <v>0</v>
      </c>
    </row>
    <row r="3" customFormat="false" ht="12.8" hidden="false" customHeight="false" outlineLevel="0" collapsed="false">
      <c r="A3" s="2" t="n">
        <v>1</v>
      </c>
      <c r="B3" s="2" t="n">
        <v>56</v>
      </c>
      <c r="E3" s="2" t="n">
        <v>56</v>
      </c>
      <c r="F3" s="2" t="n">
        <v>1</v>
      </c>
    </row>
    <row r="4" customFormat="false" ht="12.8" hidden="false" customHeight="false" outlineLevel="0" collapsed="false">
      <c r="A4" s="2" t="n">
        <v>3</v>
      </c>
      <c r="B4" s="2" t="n">
        <v>72</v>
      </c>
      <c r="E4" s="2" t="n">
        <v>72</v>
      </c>
      <c r="F4" s="2" t="n">
        <v>3</v>
      </c>
    </row>
    <row r="5" customFormat="false" ht="12.8" hidden="false" customHeight="false" outlineLevel="0" collapsed="false">
      <c r="A5" s="2" t="n">
        <v>5</v>
      </c>
      <c r="B5" s="2" t="n">
        <v>69</v>
      </c>
      <c r="E5" s="2" t="n">
        <v>69</v>
      </c>
      <c r="F5" s="2" t="n">
        <v>5</v>
      </c>
    </row>
    <row r="6" customFormat="false" ht="12.8" hidden="false" customHeight="false" outlineLevel="0" collapsed="false">
      <c r="A6" s="2" t="n">
        <v>8</v>
      </c>
      <c r="B6" s="2" t="n">
        <v>72</v>
      </c>
      <c r="E6" s="2" t="n">
        <v>72</v>
      </c>
      <c r="F6" s="2" t="n">
        <v>8</v>
      </c>
    </row>
    <row r="7" customFormat="false" ht="12.8" hidden="false" customHeight="false" outlineLevel="0" collapsed="false">
      <c r="A7" s="2" t="n">
        <v>10</v>
      </c>
      <c r="B7" s="2" t="n">
        <v>82</v>
      </c>
      <c r="E7" s="2" t="n">
        <v>82</v>
      </c>
      <c r="F7" s="2" t="n">
        <v>10</v>
      </c>
    </row>
    <row r="8" customFormat="false" ht="12.8" hidden="false" customHeight="false" outlineLevel="0" collapsed="false">
      <c r="A8" s="2" t="n">
        <v>12</v>
      </c>
      <c r="B8" s="2" t="n">
        <v>76</v>
      </c>
      <c r="E8" s="2" t="n">
        <v>76</v>
      </c>
      <c r="F8" s="2" t="n">
        <v>12</v>
      </c>
    </row>
    <row r="9" customFormat="false" ht="12.8" hidden="false" customHeight="false" outlineLevel="0" collapsed="false">
      <c r="A9" s="2" t="n">
        <v>15</v>
      </c>
      <c r="B9" s="2" t="n">
        <v>93</v>
      </c>
      <c r="E9" s="2" t="n">
        <v>93</v>
      </c>
      <c r="F9" s="2" t="n">
        <v>15</v>
      </c>
    </row>
    <row r="10" customFormat="false" ht="12.8" hidden="false" customHeight="false" outlineLevel="0" collapsed="false">
      <c r="A10" s="2" t="n">
        <v>18</v>
      </c>
      <c r="B10" s="2" t="n">
        <v>80</v>
      </c>
      <c r="E10" s="2" t="n">
        <v>80</v>
      </c>
      <c r="F10" s="2" t="n">
        <v>18</v>
      </c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FF6600"/>
    <pageSetUpPr fitToPage="false"/>
  </sheetPr>
  <dimension ref="A2:D15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30" zoomScaleNormal="130" zoomScalePageLayoutView="100" workbookViewId="0">
      <selection pane="topLeft" activeCell="D20" activeCellId="0" sqref="D20"/>
    </sheetView>
  </sheetViews>
  <sheetFormatPr defaultRowHeight="12.8"/>
  <cols>
    <col collapsed="false" hidden="false" max="2" min="1" style="0" width="11.5204081632653"/>
    <col collapsed="false" hidden="false" max="3" min="3" style="0" width="15.280612244898"/>
    <col collapsed="false" hidden="false" max="1025" min="4" style="0" width="11.5204081632653"/>
  </cols>
  <sheetData>
    <row r="2" customFormat="false" ht="12.8" hidden="false" customHeight="false" outlineLevel="0" collapsed="false">
      <c r="A2" s="1" t="s">
        <v>0</v>
      </c>
      <c r="B2" s="1" t="s">
        <v>1</v>
      </c>
      <c r="C2" s="3" t="s">
        <v>2</v>
      </c>
      <c r="D2" s="4" t="s">
        <v>3</v>
      </c>
    </row>
    <row r="3" customFormat="false" ht="12.8" hidden="false" customHeight="false" outlineLevel="0" collapsed="false">
      <c r="A3" s="2" t="n">
        <v>1</v>
      </c>
      <c r="B3" s="2" t="n">
        <v>56</v>
      </c>
      <c r="C3" s="5" t="n">
        <f aca="false">B$14*A3+B$15</f>
        <v>63.1967213114754</v>
      </c>
      <c r="D3" s="5" t="n">
        <f aca="false" t="array" ref="D3:D10">TREND(A3:A10,B3:B10,B3:B10)</f>
        <v>0.5970515970516</v>
      </c>
    </row>
    <row r="4" customFormat="false" ht="12.8" hidden="false" customHeight="false" outlineLevel="0" collapsed="false">
      <c r="A4" s="2" t="n">
        <v>3</v>
      </c>
      <c r="B4" s="2" t="n">
        <v>72</v>
      </c>
      <c r="C4" s="5" t="n">
        <f aca="false">B$14*A4+B$15</f>
        <v>66.1475409836066</v>
      </c>
      <c r="D4" s="5" t="n">
        <v>7.67321867321867</v>
      </c>
    </row>
    <row r="5" customFormat="false" ht="12.8" hidden="false" customHeight="false" outlineLevel="0" collapsed="false">
      <c r="A5" s="2" t="n">
        <v>5</v>
      </c>
      <c r="B5" s="2" t="n">
        <v>69</v>
      </c>
      <c r="C5" s="5" t="n">
        <f aca="false">B$14*A5+B$15</f>
        <v>69.0983606557377</v>
      </c>
      <c r="D5" s="5" t="n">
        <v>6.34643734643735</v>
      </c>
    </row>
    <row r="6" customFormat="false" ht="12.8" hidden="false" customHeight="false" outlineLevel="0" collapsed="false">
      <c r="A6" s="2" t="n">
        <v>8</v>
      </c>
      <c r="B6" s="2" t="n">
        <v>72</v>
      </c>
      <c r="C6" s="5" t="n">
        <f aca="false">B$14*A6+B$15</f>
        <v>73.5245901639344</v>
      </c>
      <c r="D6" s="5" t="n">
        <v>7.67321867321867</v>
      </c>
    </row>
    <row r="7" customFormat="false" ht="12.8" hidden="false" customHeight="false" outlineLevel="0" collapsed="false">
      <c r="A7" s="2" t="n">
        <v>10</v>
      </c>
      <c r="B7" s="2" t="n">
        <v>82</v>
      </c>
      <c r="C7" s="5" t="n">
        <f aca="false">B$14*A7+B$15</f>
        <v>76.4754098360656</v>
      </c>
      <c r="D7" s="5" t="n">
        <v>12.0958230958231</v>
      </c>
    </row>
    <row r="8" customFormat="false" ht="12.8" hidden="false" customHeight="false" outlineLevel="0" collapsed="false">
      <c r="A8" s="2" t="n">
        <v>12</v>
      </c>
      <c r="B8" s="2" t="n">
        <v>76</v>
      </c>
      <c r="C8" s="5" t="n">
        <f aca="false">B$14*A8+B$15</f>
        <v>79.4262295081967</v>
      </c>
      <c r="D8" s="5" t="n">
        <v>9.44226044226044</v>
      </c>
    </row>
    <row r="9" customFormat="false" ht="12.8" hidden="false" customHeight="false" outlineLevel="0" collapsed="false">
      <c r="A9" s="2" t="n">
        <v>15</v>
      </c>
      <c r="B9" s="2" t="n">
        <v>93</v>
      </c>
      <c r="C9" s="5" t="n">
        <f aca="false">B$14*A9+B$15</f>
        <v>83.8524590163934</v>
      </c>
      <c r="D9" s="5" t="n">
        <v>16.960687960688</v>
      </c>
    </row>
    <row r="10" customFormat="false" ht="12.8" hidden="false" customHeight="false" outlineLevel="0" collapsed="false">
      <c r="A10" s="2" t="n">
        <v>18</v>
      </c>
      <c r="B10" s="2" t="n">
        <v>80</v>
      </c>
      <c r="C10" s="5" t="n">
        <f aca="false">B$14*A10+B$15</f>
        <v>88.2786885245902</v>
      </c>
      <c r="D10" s="5" t="n">
        <v>11.2113022113022</v>
      </c>
    </row>
    <row r="14" customFormat="false" ht="12.8" hidden="false" customHeight="false" outlineLevel="0" collapsed="false">
      <c r="A14" s="6" t="s">
        <v>4</v>
      </c>
      <c r="B14" s="5" t="n">
        <f aca="false">'Version 1'!C16</f>
        <v>1.47540983606557</v>
      </c>
      <c r="C14" s="6" t="s">
        <v>5</v>
      </c>
      <c r="D14" s="5" t="n">
        <f aca="false">'Version 1'!G18</f>
        <v>0.442260442260442</v>
      </c>
    </row>
    <row r="15" customFormat="false" ht="12.8" hidden="false" customHeight="false" outlineLevel="0" collapsed="false">
      <c r="A15" s="6" t="s">
        <v>6</v>
      </c>
      <c r="B15" s="5" t="n">
        <f aca="false">'Version 1'!C19</f>
        <v>61.7213114754098</v>
      </c>
      <c r="C15" s="6" t="s">
        <v>7</v>
      </c>
      <c r="D15" s="5" t="n">
        <f aca="false">'Version 1'!G22</f>
        <v>-24.1695331695332</v>
      </c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33FF99"/>
    <pageSetUpPr fitToPage="false"/>
  </sheetPr>
  <dimension ref="A1:G2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30" zoomScaleNormal="130" zoomScalePageLayoutView="100" workbookViewId="0">
      <selection pane="topLeft" activeCell="I19" activeCellId="0" sqref="I19"/>
    </sheetView>
  </sheetViews>
  <sheetFormatPr defaultRowHeight="12.8"/>
  <cols>
    <col collapsed="false" hidden="false" max="1" min="1" style="0" width="13.2448979591837"/>
    <col collapsed="false" hidden="false" max="1025" min="2" style="0" width="11.5204081632653"/>
  </cols>
  <sheetData>
    <row r="1" customFormat="false" ht="12.8" hidden="false" customHeight="false" outlineLevel="0" collapsed="false">
      <c r="A1" s="1" t="s">
        <v>0</v>
      </c>
      <c r="B1" s="1" t="s">
        <v>1</v>
      </c>
      <c r="C1" s="7" t="s">
        <v>8</v>
      </c>
      <c r="D1" s="7"/>
      <c r="E1" s="7"/>
      <c r="F1" s="7"/>
      <c r="G1" s="7"/>
    </row>
    <row r="2" customFormat="false" ht="15.55" hidden="false" customHeight="false" outlineLevel="0" collapsed="false">
      <c r="A2" s="8" t="s">
        <v>9</v>
      </c>
      <c r="B2" s="8" t="s">
        <v>10</v>
      </c>
      <c r="C2" s="2"/>
      <c r="D2" s="2"/>
      <c r="E2" s="2"/>
      <c r="F2" s="2"/>
      <c r="G2" s="2"/>
    </row>
    <row r="3" customFormat="false" ht="12.8" hidden="false" customHeight="false" outlineLevel="0" collapsed="false">
      <c r="A3" s="2" t="n">
        <v>1</v>
      </c>
      <c r="B3" s="2" t="n">
        <v>56</v>
      </c>
      <c r="C3" s="2" t="n">
        <f aca="false">A3-A$12</f>
        <v>-8</v>
      </c>
      <c r="D3" s="2" t="n">
        <f aca="false">B3-B$12</f>
        <v>-19</v>
      </c>
      <c r="E3" s="2" t="n">
        <f aca="false">C3^2</f>
        <v>64</v>
      </c>
      <c r="F3" s="2" t="n">
        <f aca="false">D3^2</f>
        <v>361</v>
      </c>
      <c r="G3" s="2" t="n">
        <f aca="false">C3*D3</f>
        <v>152</v>
      </c>
    </row>
    <row r="4" customFormat="false" ht="12.8" hidden="false" customHeight="false" outlineLevel="0" collapsed="false">
      <c r="A4" s="2" t="n">
        <v>3</v>
      </c>
      <c r="B4" s="2" t="n">
        <v>72</v>
      </c>
      <c r="C4" s="2" t="n">
        <f aca="false">A4-A$12</f>
        <v>-6</v>
      </c>
      <c r="D4" s="2" t="n">
        <f aca="false">B4-B$12</f>
        <v>-3</v>
      </c>
      <c r="E4" s="2" t="n">
        <f aca="false">C4^2</f>
        <v>36</v>
      </c>
      <c r="F4" s="2" t="n">
        <f aca="false">D4^2</f>
        <v>9</v>
      </c>
      <c r="G4" s="2" t="n">
        <f aca="false">C4*D4</f>
        <v>18</v>
      </c>
    </row>
    <row r="5" customFormat="false" ht="12.8" hidden="false" customHeight="false" outlineLevel="0" collapsed="false">
      <c r="A5" s="2" t="n">
        <v>5</v>
      </c>
      <c r="B5" s="2" t="n">
        <v>69</v>
      </c>
      <c r="C5" s="2" t="n">
        <f aca="false">A5-A$12</f>
        <v>-4</v>
      </c>
      <c r="D5" s="2" t="n">
        <f aca="false">B5-B$12</f>
        <v>-6</v>
      </c>
      <c r="E5" s="2" t="n">
        <f aca="false">C5^2</f>
        <v>16</v>
      </c>
      <c r="F5" s="2" t="n">
        <f aca="false">D5^2</f>
        <v>36</v>
      </c>
      <c r="G5" s="2" t="n">
        <f aca="false">C5*D5</f>
        <v>24</v>
      </c>
    </row>
    <row r="6" customFormat="false" ht="12.8" hidden="false" customHeight="false" outlineLevel="0" collapsed="false">
      <c r="A6" s="2" t="n">
        <v>8</v>
      </c>
      <c r="B6" s="2" t="n">
        <v>72</v>
      </c>
      <c r="C6" s="2" t="n">
        <f aca="false">A6-A$12</f>
        <v>-1</v>
      </c>
      <c r="D6" s="2" t="n">
        <f aca="false">B6-B$12</f>
        <v>-3</v>
      </c>
      <c r="E6" s="2" t="n">
        <f aca="false">C6^2</f>
        <v>1</v>
      </c>
      <c r="F6" s="2" t="n">
        <f aca="false">D6^2</f>
        <v>9</v>
      </c>
      <c r="G6" s="2" t="n">
        <f aca="false">C6*D6</f>
        <v>3</v>
      </c>
    </row>
    <row r="7" customFormat="false" ht="12.8" hidden="false" customHeight="false" outlineLevel="0" collapsed="false">
      <c r="A7" s="2" t="n">
        <v>10</v>
      </c>
      <c r="B7" s="2" t="n">
        <v>82</v>
      </c>
      <c r="C7" s="2" t="n">
        <f aca="false">A7-A$12</f>
        <v>1</v>
      </c>
      <c r="D7" s="2" t="n">
        <f aca="false">B7-B$12</f>
        <v>7</v>
      </c>
      <c r="E7" s="2" t="n">
        <f aca="false">C7^2</f>
        <v>1</v>
      </c>
      <c r="F7" s="2" t="n">
        <f aca="false">D7^2</f>
        <v>49</v>
      </c>
      <c r="G7" s="2" t="n">
        <f aca="false">C7*D7</f>
        <v>7</v>
      </c>
    </row>
    <row r="8" customFormat="false" ht="12.8" hidden="false" customHeight="false" outlineLevel="0" collapsed="false">
      <c r="A8" s="2" t="n">
        <v>12</v>
      </c>
      <c r="B8" s="2" t="n">
        <v>76</v>
      </c>
      <c r="C8" s="2" t="n">
        <f aca="false">A8-A$12</f>
        <v>3</v>
      </c>
      <c r="D8" s="2" t="n">
        <f aca="false">B8-B$12</f>
        <v>1</v>
      </c>
      <c r="E8" s="2" t="n">
        <f aca="false">C8^2</f>
        <v>9</v>
      </c>
      <c r="F8" s="2" t="n">
        <f aca="false">D8^2</f>
        <v>1</v>
      </c>
      <c r="G8" s="2" t="n">
        <f aca="false">C8*D8</f>
        <v>3</v>
      </c>
    </row>
    <row r="9" customFormat="false" ht="12.8" hidden="false" customHeight="false" outlineLevel="0" collapsed="false">
      <c r="A9" s="2" t="n">
        <v>15</v>
      </c>
      <c r="B9" s="2" t="n">
        <v>93</v>
      </c>
      <c r="C9" s="2" t="n">
        <f aca="false">A9-A$12</f>
        <v>6</v>
      </c>
      <c r="D9" s="2" t="n">
        <f aca="false">B9-B$12</f>
        <v>18</v>
      </c>
      <c r="E9" s="2" t="n">
        <f aca="false">C9^2</f>
        <v>36</v>
      </c>
      <c r="F9" s="2" t="n">
        <f aca="false">D9^2</f>
        <v>324</v>
      </c>
      <c r="G9" s="2" t="n">
        <f aca="false">C9*D9</f>
        <v>108</v>
      </c>
    </row>
    <row r="10" customFormat="false" ht="12.8" hidden="false" customHeight="false" outlineLevel="0" collapsed="false">
      <c r="A10" s="2" t="n">
        <v>18</v>
      </c>
      <c r="B10" s="2" t="n">
        <v>80</v>
      </c>
      <c r="C10" s="2" t="n">
        <f aca="false">A10-A$12</f>
        <v>9</v>
      </c>
      <c r="D10" s="2" t="n">
        <f aca="false">B10-B$12</f>
        <v>5</v>
      </c>
      <c r="E10" s="2" t="n">
        <f aca="false">C10^2</f>
        <v>81</v>
      </c>
      <c r="F10" s="2" t="n">
        <f aca="false">D10^2</f>
        <v>25</v>
      </c>
      <c r="G10" s="2" t="n">
        <f aca="false">C10*D10</f>
        <v>45</v>
      </c>
    </row>
    <row r="11" customFormat="false" ht="12.8" hidden="false" customHeight="false" outlineLevel="0" collapsed="false">
      <c r="A11" s="9" t="s">
        <v>11</v>
      </c>
      <c r="B11" s="9"/>
      <c r="C11" s="9" t="s">
        <v>12</v>
      </c>
      <c r="D11" s="9"/>
      <c r="E11" s="9"/>
      <c r="F11" s="9"/>
      <c r="G11" s="9"/>
    </row>
    <row r="12" customFormat="false" ht="12.8" hidden="false" customHeight="false" outlineLevel="0" collapsed="false">
      <c r="A12" s="10" t="n">
        <f aca="false">AVERAGE(A3:A10)</f>
        <v>9</v>
      </c>
      <c r="B12" s="10" t="n">
        <f aca="false">AVERAGE(B3:B10)</f>
        <v>75</v>
      </c>
      <c r="C12" s="2" t="n">
        <f aca="false">SUM(C3:C10)</f>
        <v>0</v>
      </c>
      <c r="D12" s="2" t="n">
        <f aca="false">SUM(D3:D10)</f>
        <v>0</v>
      </c>
      <c r="E12" s="11" t="n">
        <f aca="false">SUM(E3:E10)</f>
        <v>244</v>
      </c>
      <c r="F12" s="11" t="n">
        <f aca="false">SUM(F3:F10)</f>
        <v>814</v>
      </c>
      <c r="G12" s="11" t="n">
        <f aca="false">SUM(G3:G10)</f>
        <v>360</v>
      </c>
    </row>
    <row r="16" customFormat="false" ht="12.8" hidden="false" customHeight="false" outlineLevel="0" collapsed="false">
      <c r="C16" s="12" t="n">
        <f aca="false">G12/E12</f>
        <v>1.47540983606557</v>
      </c>
    </row>
    <row r="18" customFormat="false" ht="12.8" hidden="false" customHeight="false" outlineLevel="0" collapsed="false">
      <c r="G18" s="12" t="n">
        <f aca="false">G12/F12</f>
        <v>0.442260442260442</v>
      </c>
    </row>
    <row r="19" customFormat="false" ht="12.8" hidden="false" customHeight="false" outlineLevel="0" collapsed="false">
      <c r="C19" s="12" t="n">
        <f aca="false">B12-C16*A12</f>
        <v>61.7213114754098</v>
      </c>
    </row>
    <row r="22" customFormat="false" ht="12.8" hidden="false" customHeight="false" outlineLevel="0" collapsed="false">
      <c r="G22" s="12" t="n">
        <f aca="false">A12-G18*B12</f>
        <v>-24.1695331695332</v>
      </c>
    </row>
  </sheetData>
  <mergeCells count="3">
    <mergeCell ref="C1:G1"/>
    <mergeCell ref="A11:B11"/>
    <mergeCell ref="C11:G11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FFFFFF00"/>
    <pageSetUpPr fitToPage="false"/>
  </sheetPr>
  <dimension ref="A1:G2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30" zoomScaleNormal="130" zoomScalePageLayoutView="100" workbookViewId="0">
      <selection pane="topLeft" activeCell="H10" activeCellId="0" sqref="H10"/>
    </sheetView>
  </sheetViews>
  <sheetFormatPr defaultRowHeight="12.8"/>
  <cols>
    <col collapsed="false" hidden="false" max="1025" min="1" style="0" width="11.5204081632653"/>
  </cols>
  <sheetData>
    <row r="1" customFormat="false" ht="12.8" hidden="false" customHeight="false" outlineLevel="0" collapsed="false">
      <c r="A1" s="1" t="s">
        <v>0</v>
      </c>
      <c r="B1" s="1" t="s">
        <v>1</v>
      </c>
      <c r="C1" s="13" t="s">
        <v>13</v>
      </c>
      <c r="D1" s="13"/>
      <c r="E1" s="13"/>
    </row>
    <row r="2" customFormat="false" ht="15.55" hidden="false" customHeight="false" outlineLevel="0" collapsed="false">
      <c r="A2" s="8" t="s">
        <v>9</v>
      </c>
      <c r="B2" s="8" t="s">
        <v>10</v>
      </c>
      <c r="C2" s="2"/>
      <c r="D2" s="2"/>
      <c r="E2" s="2"/>
    </row>
    <row r="3" customFormat="false" ht="12.8" hidden="false" customHeight="false" outlineLevel="0" collapsed="false">
      <c r="A3" s="2" t="n">
        <v>1</v>
      </c>
      <c r="B3" s="2" t="n">
        <v>56</v>
      </c>
      <c r="C3" s="14" t="n">
        <f aca="false">A3^2</f>
        <v>1</v>
      </c>
      <c r="D3" s="14" t="n">
        <f aca="false">B3^2</f>
        <v>3136</v>
      </c>
      <c r="E3" s="14" t="n">
        <f aca="false">A3*B3</f>
        <v>56</v>
      </c>
    </row>
    <row r="4" customFormat="false" ht="12.8" hidden="false" customHeight="false" outlineLevel="0" collapsed="false">
      <c r="A4" s="2" t="n">
        <v>3</v>
      </c>
      <c r="B4" s="2" t="n">
        <v>72</v>
      </c>
      <c r="C4" s="14" t="n">
        <f aca="false">A4^2</f>
        <v>9</v>
      </c>
      <c r="D4" s="14" t="n">
        <f aca="false">B4^2</f>
        <v>5184</v>
      </c>
      <c r="E4" s="14" t="n">
        <f aca="false">A4*B4</f>
        <v>216</v>
      </c>
    </row>
    <row r="5" customFormat="false" ht="12.8" hidden="false" customHeight="false" outlineLevel="0" collapsed="false">
      <c r="A5" s="2" t="n">
        <v>5</v>
      </c>
      <c r="B5" s="2" t="n">
        <v>69</v>
      </c>
      <c r="C5" s="14" t="n">
        <f aca="false">A5^2</f>
        <v>25</v>
      </c>
      <c r="D5" s="14" t="n">
        <f aca="false">B5^2</f>
        <v>4761</v>
      </c>
      <c r="E5" s="14" t="n">
        <f aca="false">A5*B5</f>
        <v>345</v>
      </c>
    </row>
    <row r="6" customFormat="false" ht="12.8" hidden="false" customHeight="false" outlineLevel="0" collapsed="false">
      <c r="A6" s="2" t="n">
        <v>8</v>
      </c>
      <c r="B6" s="2" t="n">
        <v>72</v>
      </c>
      <c r="C6" s="14" t="n">
        <f aca="false">A6^2</f>
        <v>64</v>
      </c>
      <c r="D6" s="14" t="n">
        <f aca="false">B6^2</f>
        <v>5184</v>
      </c>
      <c r="E6" s="14" t="n">
        <f aca="false">A6*B6</f>
        <v>576</v>
      </c>
    </row>
    <row r="7" customFormat="false" ht="12.8" hidden="false" customHeight="false" outlineLevel="0" collapsed="false">
      <c r="A7" s="2" t="n">
        <v>10</v>
      </c>
      <c r="B7" s="2" t="n">
        <v>82</v>
      </c>
      <c r="C7" s="14" t="n">
        <f aca="false">A7^2</f>
        <v>100</v>
      </c>
      <c r="D7" s="14" t="n">
        <f aca="false">B7^2</f>
        <v>6724</v>
      </c>
      <c r="E7" s="14" t="n">
        <f aca="false">A7*B7</f>
        <v>820</v>
      </c>
    </row>
    <row r="8" customFormat="false" ht="12.8" hidden="false" customHeight="false" outlineLevel="0" collapsed="false">
      <c r="A8" s="2" t="n">
        <v>12</v>
      </c>
      <c r="B8" s="2" t="n">
        <v>76</v>
      </c>
      <c r="C8" s="14" t="n">
        <f aca="false">A8^2</f>
        <v>144</v>
      </c>
      <c r="D8" s="14" t="n">
        <f aca="false">B8^2</f>
        <v>5776</v>
      </c>
      <c r="E8" s="14" t="n">
        <f aca="false">A8*B8</f>
        <v>912</v>
      </c>
    </row>
    <row r="9" customFormat="false" ht="12.8" hidden="false" customHeight="false" outlineLevel="0" collapsed="false">
      <c r="A9" s="2" t="n">
        <v>15</v>
      </c>
      <c r="B9" s="2" t="n">
        <v>93</v>
      </c>
      <c r="C9" s="14" t="n">
        <f aca="false">A9^2</f>
        <v>225</v>
      </c>
      <c r="D9" s="14" t="n">
        <f aca="false">B9^2</f>
        <v>8649</v>
      </c>
      <c r="E9" s="14" t="n">
        <f aca="false">A9*B9</f>
        <v>1395</v>
      </c>
    </row>
    <row r="10" customFormat="false" ht="12.8" hidden="false" customHeight="false" outlineLevel="0" collapsed="false">
      <c r="A10" s="2" t="n">
        <v>18</v>
      </c>
      <c r="B10" s="2" t="n">
        <v>80</v>
      </c>
      <c r="C10" s="14" t="n">
        <f aca="false">A10^2</f>
        <v>324</v>
      </c>
      <c r="D10" s="14" t="n">
        <f aca="false">B10^2</f>
        <v>6400</v>
      </c>
      <c r="E10" s="14" t="n">
        <f aca="false">A10*B10</f>
        <v>1440</v>
      </c>
    </row>
    <row r="11" customFormat="false" ht="12.8" hidden="false" customHeight="false" outlineLevel="0" collapsed="false">
      <c r="A11" s="9" t="s">
        <v>11</v>
      </c>
      <c r="B11" s="9"/>
      <c r="C11" s="9" t="s">
        <v>12</v>
      </c>
      <c r="D11" s="9"/>
      <c r="E11" s="9"/>
    </row>
    <row r="12" customFormat="false" ht="12.8" hidden="false" customHeight="false" outlineLevel="0" collapsed="false">
      <c r="A12" s="10" t="n">
        <f aca="false">AVERAGE(A3:A10)</f>
        <v>9</v>
      </c>
      <c r="B12" s="10" t="n">
        <f aca="false">AVERAGE(B3:B10)</f>
        <v>75</v>
      </c>
      <c r="C12" s="15" t="n">
        <f aca="false">SUM(C3:C10)</f>
        <v>892</v>
      </c>
      <c r="D12" s="15" t="n">
        <f aca="false">SUM(D3:D10)</f>
        <v>45814</v>
      </c>
      <c r="E12" s="15" t="n">
        <f aca="false">SUM(E3:E10)</f>
        <v>5760</v>
      </c>
    </row>
    <row r="13" customFormat="false" ht="12.8" hidden="false" customHeight="false" outlineLevel="0" collapsed="false">
      <c r="A13" s="16" t="s">
        <v>14</v>
      </c>
      <c r="B13" s="16"/>
    </row>
    <row r="14" customFormat="false" ht="12.8" hidden="false" customHeight="false" outlineLevel="0" collapsed="false">
      <c r="A14" s="2" t="n">
        <f aca="false">COUNT(A3:A10)</f>
        <v>8</v>
      </c>
      <c r="B14" s="2" t="n">
        <f aca="false">COUNT(B3:B10)</f>
        <v>8</v>
      </c>
    </row>
    <row r="19" customFormat="false" ht="12.8" hidden="false" customHeight="false" outlineLevel="0" collapsed="false">
      <c r="C19" s="12" t="n">
        <f aca="false">(E12/A14-A12*B12)/(C12/A14-A12^2)</f>
        <v>1.47540983606557</v>
      </c>
      <c r="G19" s="12" t="n">
        <f aca="false">(E12/A14-A12*B12)/(D12/A14-B12^2)</f>
        <v>0.442260442260442</v>
      </c>
    </row>
    <row r="25" customFormat="false" ht="12.8" hidden="false" customHeight="false" outlineLevel="0" collapsed="false">
      <c r="G25" s="12" t="n">
        <f aca="false">A12-G19*B12</f>
        <v>-24.1695331695332</v>
      </c>
    </row>
    <row r="26" customFormat="false" ht="12.8" hidden="false" customHeight="false" outlineLevel="0" collapsed="false">
      <c r="C26" s="12" t="n">
        <f aca="false">B12-C19*A12</f>
        <v>61.7213114754098</v>
      </c>
    </row>
  </sheetData>
  <mergeCells count="4">
    <mergeCell ref="C1:E1"/>
    <mergeCell ref="A11:B11"/>
    <mergeCell ref="C11:E11"/>
    <mergeCell ref="A13:B13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tabColor rgb="FF33FF99"/>
    <pageSetUpPr fitToPage="false"/>
  </sheetPr>
  <dimension ref="A1:K25"/>
  <sheetViews>
    <sheetView windowProtection="false" showFormulas="false" showGridLines="true" showRowColHeaders="true" showZeros="true" rightToLeft="false" tabSelected="false" showOutlineSymbols="true" defaultGridColor="true" view="normal" topLeftCell="A4" colorId="64" zoomScale="130" zoomScaleNormal="130" zoomScalePageLayoutView="100" workbookViewId="0">
      <selection pane="topLeft" activeCell="G20" activeCellId="0" sqref="G20"/>
    </sheetView>
  </sheetViews>
  <sheetFormatPr defaultRowHeight="12.8"/>
  <cols>
    <col collapsed="false" hidden="false" max="1" min="1" style="0" width="11.4285714285714"/>
    <col collapsed="false" hidden="false" max="2" min="2" style="0" width="8.97448979591837"/>
    <col collapsed="false" hidden="false" max="3" min="3" style="0" width="10.4642857142857"/>
    <col collapsed="false" hidden="false" max="4" min="4" style="0" width="10.5765306122449"/>
    <col collapsed="false" hidden="false" max="5" min="5" style="0" width="10.6836734693878"/>
    <col collapsed="false" hidden="false" max="7" min="6" style="0" width="10.1530612244898"/>
    <col collapsed="false" hidden="false" max="1025" min="8" style="0" width="11.5204081632653"/>
  </cols>
  <sheetData>
    <row r="1" customFormat="false" ht="12.8" hidden="false" customHeight="false" outlineLevel="0" collapsed="false">
      <c r="A1" s="1" t="s">
        <v>0</v>
      </c>
      <c r="B1" s="1" t="s">
        <v>1</v>
      </c>
      <c r="C1" s="7" t="s">
        <v>8</v>
      </c>
      <c r="D1" s="7"/>
      <c r="E1" s="7"/>
      <c r="F1" s="7"/>
      <c r="G1" s="7"/>
    </row>
    <row r="2" customFormat="false" ht="15.55" hidden="false" customHeight="false" outlineLevel="0" collapsed="false">
      <c r="A2" s="8" t="s">
        <v>9</v>
      </c>
      <c r="B2" s="8" t="s">
        <v>10</v>
      </c>
      <c r="C2" s="2"/>
      <c r="D2" s="2"/>
      <c r="E2" s="2"/>
      <c r="F2" s="2"/>
      <c r="G2" s="2"/>
    </row>
    <row r="3" customFormat="false" ht="12.8" hidden="false" customHeight="false" outlineLevel="0" collapsed="false">
      <c r="A3" s="2" t="n">
        <v>1</v>
      </c>
      <c r="B3" s="2" t="n">
        <v>56</v>
      </c>
      <c r="C3" s="2" t="n">
        <f aca="false">A3-A$12</f>
        <v>-8</v>
      </c>
      <c r="D3" s="2" t="n">
        <f aca="false">B3-B$12</f>
        <v>-19</v>
      </c>
      <c r="E3" s="2" t="n">
        <f aca="false">C3^2</f>
        <v>64</v>
      </c>
      <c r="F3" s="2" t="n">
        <f aca="false">D3^2</f>
        <v>361</v>
      </c>
      <c r="G3" s="2" t="n">
        <f aca="false">C3*D3</f>
        <v>152</v>
      </c>
    </row>
    <row r="4" customFormat="false" ht="12.8" hidden="false" customHeight="false" outlineLevel="0" collapsed="false">
      <c r="A4" s="2" t="n">
        <v>3</v>
      </c>
      <c r="B4" s="2" t="n">
        <v>72</v>
      </c>
      <c r="C4" s="2" t="n">
        <f aca="false">A4-A$12</f>
        <v>-6</v>
      </c>
      <c r="D4" s="2" t="n">
        <f aca="false">B4-B$12</f>
        <v>-3</v>
      </c>
      <c r="E4" s="2" t="n">
        <f aca="false">C4^2</f>
        <v>36</v>
      </c>
      <c r="F4" s="2" t="n">
        <f aca="false">D4^2</f>
        <v>9</v>
      </c>
      <c r="G4" s="2" t="n">
        <f aca="false">C4*D4</f>
        <v>18</v>
      </c>
    </row>
    <row r="5" customFormat="false" ht="12.8" hidden="false" customHeight="false" outlineLevel="0" collapsed="false">
      <c r="A5" s="2" t="n">
        <v>5</v>
      </c>
      <c r="B5" s="2" t="n">
        <v>69</v>
      </c>
      <c r="C5" s="2" t="n">
        <f aca="false">A5-A$12</f>
        <v>-4</v>
      </c>
      <c r="D5" s="2" t="n">
        <f aca="false">B5-B$12</f>
        <v>-6</v>
      </c>
      <c r="E5" s="2" t="n">
        <f aca="false">C5^2</f>
        <v>16</v>
      </c>
      <c r="F5" s="2" t="n">
        <f aca="false">D5^2</f>
        <v>36</v>
      </c>
      <c r="G5" s="2" t="n">
        <f aca="false">C5*D5</f>
        <v>24</v>
      </c>
    </row>
    <row r="6" customFormat="false" ht="12.8" hidden="false" customHeight="false" outlineLevel="0" collapsed="false">
      <c r="A6" s="2" t="n">
        <v>8</v>
      </c>
      <c r="B6" s="2" t="n">
        <v>72</v>
      </c>
      <c r="C6" s="2" t="n">
        <f aca="false">A6-A$12</f>
        <v>-1</v>
      </c>
      <c r="D6" s="2" t="n">
        <f aca="false">B6-B$12</f>
        <v>-3</v>
      </c>
      <c r="E6" s="2" t="n">
        <f aca="false">C6^2</f>
        <v>1</v>
      </c>
      <c r="F6" s="2" t="n">
        <f aca="false">D6^2</f>
        <v>9</v>
      </c>
      <c r="G6" s="2" t="n">
        <f aca="false">C6*D6</f>
        <v>3</v>
      </c>
    </row>
    <row r="7" customFormat="false" ht="12.8" hidden="false" customHeight="false" outlineLevel="0" collapsed="false">
      <c r="A7" s="2" t="n">
        <v>10</v>
      </c>
      <c r="B7" s="2" t="n">
        <v>82</v>
      </c>
      <c r="C7" s="2" t="n">
        <f aca="false">A7-A$12</f>
        <v>1</v>
      </c>
      <c r="D7" s="2" t="n">
        <f aca="false">B7-B$12</f>
        <v>7</v>
      </c>
      <c r="E7" s="2" t="n">
        <f aca="false">C7^2</f>
        <v>1</v>
      </c>
      <c r="F7" s="2" t="n">
        <f aca="false">D7^2</f>
        <v>49</v>
      </c>
      <c r="G7" s="2" t="n">
        <f aca="false">C7*D7</f>
        <v>7</v>
      </c>
    </row>
    <row r="8" customFormat="false" ht="12.8" hidden="false" customHeight="false" outlineLevel="0" collapsed="false">
      <c r="A8" s="2" t="n">
        <v>12</v>
      </c>
      <c r="B8" s="2" t="n">
        <v>76</v>
      </c>
      <c r="C8" s="2" t="n">
        <f aca="false">A8-A$12</f>
        <v>3</v>
      </c>
      <c r="D8" s="2" t="n">
        <f aca="false">B8-B$12</f>
        <v>1</v>
      </c>
      <c r="E8" s="2" t="n">
        <f aca="false">C8^2</f>
        <v>9</v>
      </c>
      <c r="F8" s="2" t="n">
        <f aca="false">D8^2</f>
        <v>1</v>
      </c>
      <c r="G8" s="2" t="n">
        <f aca="false">C8*D8</f>
        <v>3</v>
      </c>
    </row>
    <row r="9" customFormat="false" ht="12.8" hidden="false" customHeight="false" outlineLevel="0" collapsed="false">
      <c r="A9" s="2" t="n">
        <v>15</v>
      </c>
      <c r="B9" s="2" t="n">
        <v>93</v>
      </c>
      <c r="C9" s="2" t="n">
        <f aca="false">A9-A$12</f>
        <v>6</v>
      </c>
      <c r="D9" s="2" t="n">
        <f aca="false">B9-B$12</f>
        <v>18</v>
      </c>
      <c r="E9" s="2" t="n">
        <f aca="false">C9^2</f>
        <v>36</v>
      </c>
      <c r="F9" s="2" t="n">
        <f aca="false">D9^2</f>
        <v>324</v>
      </c>
      <c r="G9" s="2" t="n">
        <f aca="false">C9*D9</f>
        <v>108</v>
      </c>
      <c r="I9" s="12" t="n">
        <f aca="false">G12/E12</f>
        <v>1.47540983606557</v>
      </c>
      <c r="K9" s="12" t="n">
        <f aca="false">G12/F12</f>
        <v>0.442260442260442</v>
      </c>
    </row>
    <row r="10" customFormat="false" ht="12.8" hidden="false" customHeight="false" outlineLevel="0" collapsed="false">
      <c r="A10" s="2" t="n">
        <v>18</v>
      </c>
      <c r="B10" s="2" t="n">
        <v>80</v>
      </c>
      <c r="C10" s="2" t="n">
        <f aca="false">A10-A$12</f>
        <v>9</v>
      </c>
      <c r="D10" s="2" t="n">
        <f aca="false">B10-B$12</f>
        <v>5</v>
      </c>
      <c r="E10" s="2" t="n">
        <f aca="false">C10^2</f>
        <v>81</v>
      </c>
      <c r="F10" s="2" t="n">
        <f aca="false">D10^2</f>
        <v>25</v>
      </c>
      <c r="G10" s="2" t="n">
        <f aca="false">C10*D10</f>
        <v>45</v>
      </c>
    </row>
    <row r="11" customFormat="false" ht="12.8" hidden="false" customHeight="false" outlineLevel="0" collapsed="false">
      <c r="A11" s="9" t="s">
        <v>11</v>
      </c>
      <c r="B11" s="9"/>
      <c r="C11" s="9" t="s">
        <v>12</v>
      </c>
      <c r="D11" s="9"/>
      <c r="E11" s="9"/>
      <c r="F11" s="9"/>
      <c r="G11" s="9"/>
    </row>
    <row r="12" customFormat="false" ht="12.8" hidden="false" customHeight="false" outlineLevel="0" collapsed="false">
      <c r="A12" s="10" t="n">
        <f aca="false">AVERAGE(A3:A10)</f>
        <v>9</v>
      </c>
      <c r="B12" s="10" t="n">
        <f aca="false">AVERAGE(B3:B10)</f>
        <v>75</v>
      </c>
      <c r="C12" s="2" t="n">
        <f aca="false">SUM(C3:C10)</f>
        <v>0</v>
      </c>
      <c r="D12" s="2" t="n">
        <f aca="false">SUM(D3:D10)</f>
        <v>0</v>
      </c>
      <c r="E12" s="11" t="n">
        <f aca="false">SUM(E3:E10)</f>
        <v>244</v>
      </c>
      <c r="F12" s="11" t="n">
        <f aca="false">SUM(F3:F10)</f>
        <v>814</v>
      </c>
      <c r="G12" s="11" t="n">
        <f aca="false">SUM(G3:G10)</f>
        <v>360</v>
      </c>
    </row>
    <row r="20" customFormat="false" ht="12.8" hidden="false" customHeight="false" outlineLevel="0" collapsed="false">
      <c r="C20" s="17" t="s">
        <v>15</v>
      </c>
      <c r="D20" s="18" t="n">
        <f aca="false">G12/SQRT(E12*F12)</f>
        <v>0.807784257468396</v>
      </c>
    </row>
    <row r="22" customFormat="false" ht="12.8" hidden="false" customHeight="false" outlineLevel="0" collapsed="false">
      <c r="C22" s="17" t="s">
        <v>15</v>
      </c>
      <c r="D22" s="18" t="n">
        <f aca="false">SQRT(I9*K9)</f>
        <v>0.807784257468396</v>
      </c>
    </row>
    <row r="24" customFormat="false" ht="12.8" hidden="false" customHeight="false" outlineLevel="0" collapsed="false">
      <c r="C24" s="0" t="s">
        <v>16</v>
      </c>
      <c r="D24" s="5" t="n">
        <f aca="false">D22^2</f>
        <v>0.652515406613767</v>
      </c>
    </row>
    <row r="25" customFormat="false" ht="12.8" hidden="false" customHeight="false" outlineLevel="0" collapsed="false">
      <c r="D25" s="5" t="n">
        <f aca="false">I9*K9</f>
        <v>0.652515406613767</v>
      </c>
    </row>
  </sheetData>
  <mergeCells count="3">
    <mergeCell ref="C1:G1"/>
    <mergeCell ref="A11:B11"/>
    <mergeCell ref="C11:G11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tabColor rgb="FFFFFF00"/>
    <pageSetUpPr fitToPage="false"/>
  </sheetPr>
  <dimension ref="A1:K20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30" zoomScaleNormal="130" zoomScalePageLayoutView="100" workbookViewId="0">
      <selection pane="topLeft" activeCell="B24" activeCellId="0" sqref="B24"/>
    </sheetView>
  </sheetViews>
  <sheetFormatPr defaultRowHeight="12.8"/>
  <cols>
    <col collapsed="false" hidden="false" max="1025" min="1" style="0" width="11.5204081632653"/>
  </cols>
  <sheetData>
    <row r="1" customFormat="false" ht="12.8" hidden="false" customHeight="false" outlineLevel="0" collapsed="false">
      <c r="A1" s="1" t="s">
        <v>0</v>
      </c>
      <c r="B1" s="1" t="s">
        <v>1</v>
      </c>
      <c r="C1" s="13" t="s">
        <v>13</v>
      </c>
      <c r="D1" s="13"/>
      <c r="E1" s="13"/>
    </row>
    <row r="2" customFormat="false" ht="15.55" hidden="false" customHeight="false" outlineLevel="0" collapsed="false">
      <c r="A2" s="8" t="s">
        <v>9</v>
      </c>
      <c r="B2" s="8" t="s">
        <v>10</v>
      </c>
      <c r="C2" s="2"/>
      <c r="D2" s="2"/>
      <c r="E2" s="2"/>
    </row>
    <row r="3" customFormat="false" ht="12.8" hidden="false" customHeight="false" outlineLevel="0" collapsed="false">
      <c r="A3" s="2" t="n">
        <v>1</v>
      </c>
      <c r="B3" s="2" t="n">
        <v>56</v>
      </c>
      <c r="C3" s="14" t="n">
        <f aca="false">A3^2</f>
        <v>1</v>
      </c>
      <c r="D3" s="14" t="n">
        <f aca="false">B3^2</f>
        <v>3136</v>
      </c>
      <c r="E3" s="14" t="n">
        <f aca="false">A3*B3</f>
        <v>56</v>
      </c>
    </row>
    <row r="4" customFormat="false" ht="12.8" hidden="false" customHeight="false" outlineLevel="0" collapsed="false">
      <c r="A4" s="2" t="n">
        <v>3</v>
      </c>
      <c r="B4" s="2" t="n">
        <v>72</v>
      </c>
      <c r="C4" s="14" t="n">
        <f aca="false">A4^2</f>
        <v>9</v>
      </c>
      <c r="D4" s="14" t="n">
        <f aca="false">B4^2</f>
        <v>5184</v>
      </c>
      <c r="E4" s="14" t="n">
        <f aca="false">A4*B4</f>
        <v>216</v>
      </c>
    </row>
    <row r="5" customFormat="false" ht="12.8" hidden="false" customHeight="false" outlineLevel="0" collapsed="false">
      <c r="A5" s="2" t="n">
        <v>5</v>
      </c>
      <c r="B5" s="2" t="n">
        <v>69</v>
      </c>
      <c r="C5" s="14" t="n">
        <f aca="false">A5^2</f>
        <v>25</v>
      </c>
      <c r="D5" s="14" t="n">
        <f aca="false">B5^2</f>
        <v>4761</v>
      </c>
      <c r="E5" s="14" t="n">
        <f aca="false">A5*B5</f>
        <v>345</v>
      </c>
    </row>
    <row r="6" customFormat="false" ht="12.8" hidden="false" customHeight="false" outlineLevel="0" collapsed="false">
      <c r="A6" s="2" t="n">
        <v>8</v>
      </c>
      <c r="B6" s="2" t="n">
        <v>72</v>
      </c>
      <c r="C6" s="14" t="n">
        <f aca="false">A6^2</f>
        <v>64</v>
      </c>
      <c r="D6" s="14" t="n">
        <f aca="false">B6^2</f>
        <v>5184</v>
      </c>
      <c r="E6" s="14" t="n">
        <f aca="false">A6*B6</f>
        <v>576</v>
      </c>
    </row>
    <row r="7" customFormat="false" ht="12.8" hidden="false" customHeight="false" outlineLevel="0" collapsed="false">
      <c r="A7" s="2" t="n">
        <v>10</v>
      </c>
      <c r="B7" s="2" t="n">
        <v>82</v>
      </c>
      <c r="C7" s="14" t="n">
        <f aca="false">A7^2</f>
        <v>100</v>
      </c>
      <c r="D7" s="14" t="n">
        <f aca="false">B7^2</f>
        <v>6724</v>
      </c>
      <c r="E7" s="14" t="n">
        <f aca="false">A7*B7</f>
        <v>820</v>
      </c>
    </row>
    <row r="8" customFormat="false" ht="12.8" hidden="false" customHeight="false" outlineLevel="0" collapsed="false">
      <c r="A8" s="2" t="n">
        <v>12</v>
      </c>
      <c r="B8" s="2" t="n">
        <v>76</v>
      </c>
      <c r="C8" s="14" t="n">
        <f aca="false">A8^2</f>
        <v>144</v>
      </c>
      <c r="D8" s="14" t="n">
        <f aca="false">B8^2</f>
        <v>5776</v>
      </c>
      <c r="E8" s="14" t="n">
        <f aca="false">A8*B8</f>
        <v>912</v>
      </c>
    </row>
    <row r="9" customFormat="false" ht="12.8" hidden="false" customHeight="false" outlineLevel="0" collapsed="false">
      <c r="A9" s="2" t="n">
        <v>15</v>
      </c>
      <c r="B9" s="2" t="n">
        <v>93</v>
      </c>
      <c r="C9" s="14" t="n">
        <f aca="false">A9^2</f>
        <v>225</v>
      </c>
      <c r="D9" s="14" t="n">
        <f aca="false">B9^2</f>
        <v>8649</v>
      </c>
      <c r="E9" s="14" t="n">
        <f aca="false">A9*B9</f>
        <v>1395</v>
      </c>
    </row>
    <row r="10" customFormat="false" ht="12.8" hidden="false" customHeight="false" outlineLevel="0" collapsed="false">
      <c r="A10" s="2" t="n">
        <v>18</v>
      </c>
      <c r="B10" s="2" t="n">
        <v>80</v>
      </c>
      <c r="C10" s="14" t="n">
        <f aca="false">A10^2</f>
        <v>324</v>
      </c>
      <c r="D10" s="14" t="n">
        <f aca="false">B10^2</f>
        <v>6400</v>
      </c>
      <c r="E10" s="14" t="n">
        <f aca="false">A10*B10</f>
        <v>1440</v>
      </c>
    </row>
    <row r="11" customFormat="false" ht="12.8" hidden="false" customHeight="false" outlineLevel="0" collapsed="false">
      <c r="A11" s="9" t="s">
        <v>11</v>
      </c>
      <c r="B11" s="9"/>
      <c r="C11" s="9" t="s">
        <v>12</v>
      </c>
      <c r="D11" s="9"/>
      <c r="E11" s="9"/>
    </row>
    <row r="12" customFormat="false" ht="12.8" hidden="false" customHeight="false" outlineLevel="0" collapsed="false">
      <c r="A12" s="10" t="n">
        <f aca="false">AVERAGE(A3:A10)</f>
        <v>9</v>
      </c>
      <c r="B12" s="10" t="n">
        <f aca="false">AVERAGE(B3:B10)</f>
        <v>75</v>
      </c>
      <c r="C12" s="15" t="n">
        <f aca="false">SUM(C3:C10)</f>
        <v>892</v>
      </c>
      <c r="D12" s="15" t="n">
        <f aca="false">SUM(D3:D10)</f>
        <v>45814</v>
      </c>
      <c r="E12" s="15" t="n">
        <f aca="false">SUM(E3:E10)</f>
        <v>5760</v>
      </c>
      <c r="K12" s="12" t="n">
        <f aca="false">(E12/A14-A12*B12)/(D12/A14-B12^2)</f>
        <v>0.442260442260442</v>
      </c>
    </row>
    <row r="13" customFormat="false" ht="12.8" hidden="false" customHeight="false" outlineLevel="0" collapsed="false">
      <c r="A13" s="16" t="s">
        <v>14</v>
      </c>
      <c r="B13" s="16"/>
      <c r="H13" s="12" t="n">
        <f aca="false">(E12/A14-A12*B12)/(C12/A14-A12^2)</f>
        <v>1.47540983606557</v>
      </c>
    </row>
    <row r="14" customFormat="false" ht="12.8" hidden="false" customHeight="false" outlineLevel="0" collapsed="false">
      <c r="A14" s="2" t="n">
        <f aca="false">COUNT(A3:A10)</f>
        <v>8</v>
      </c>
      <c r="B14" s="2" t="n">
        <f aca="false">COUNT(B3:B10)</f>
        <v>8</v>
      </c>
    </row>
    <row r="20" customFormat="false" ht="12.8" hidden="false" customHeight="false" outlineLevel="0" collapsed="false">
      <c r="F20" s="19" t="s">
        <v>15</v>
      </c>
      <c r="G20" s="20" t="n">
        <f aca="false">(E12/A14-A12*B12)/SQRT((C12/A14-A12^2)*(D12/A14-B12^2))</f>
        <v>0.807784257468396</v>
      </c>
    </row>
  </sheetData>
  <mergeCells count="4">
    <mergeCell ref="C1:E1"/>
    <mergeCell ref="A11:B11"/>
    <mergeCell ref="C11:E11"/>
    <mergeCell ref="A13:B13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tabColor rgb="FF66FF00"/>
    <pageSetUpPr fitToPage="false"/>
  </sheetPr>
  <dimension ref="A2:K17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30" zoomScaleNormal="130" zoomScalePageLayoutView="100" workbookViewId="0">
      <selection pane="topLeft" activeCell="C12" activeCellId="0" sqref="C12"/>
    </sheetView>
  </sheetViews>
  <sheetFormatPr defaultRowHeight="12.8"/>
  <cols>
    <col collapsed="false" hidden="false" max="1025" min="1" style="0" width="11.5204081632653"/>
  </cols>
  <sheetData>
    <row r="2" customFormat="false" ht="12.8" hidden="false" customHeight="false" outlineLevel="0" collapsed="false">
      <c r="A2" s="1" t="s">
        <v>0</v>
      </c>
      <c r="B2" s="1" t="s">
        <v>1</v>
      </c>
      <c r="C2" s="1" t="s">
        <v>2</v>
      </c>
      <c r="D2" s="1" t="s">
        <v>3</v>
      </c>
    </row>
    <row r="3" customFormat="false" ht="12.8" hidden="false" customHeight="false" outlineLevel="0" collapsed="false">
      <c r="A3" s="2" t="n">
        <v>1</v>
      </c>
      <c r="B3" s="2" t="n">
        <v>56</v>
      </c>
      <c r="C3" s="21" t="n">
        <f aca="false" t="array" ref="C3:C10">TREND(B3:B10,A3:A10)</f>
        <v>63.1967213114754</v>
      </c>
      <c r="D3" s="22" t="n">
        <f aca="false" t="array" ref="D3:D10">TREND(A3:A10,B3:B10)</f>
        <v>0.5970515970516</v>
      </c>
    </row>
    <row r="4" customFormat="false" ht="12.8" hidden="false" customHeight="false" outlineLevel="0" collapsed="false">
      <c r="A4" s="2" t="n">
        <v>3</v>
      </c>
      <c r="B4" s="2" t="n">
        <v>72</v>
      </c>
      <c r="C4" s="21" t="n">
        <v>66.1475409836066</v>
      </c>
      <c r="D4" s="22" t="n">
        <v>7.67321867321867</v>
      </c>
    </row>
    <row r="5" customFormat="false" ht="12.8" hidden="false" customHeight="false" outlineLevel="0" collapsed="false">
      <c r="A5" s="2" t="n">
        <v>5</v>
      </c>
      <c r="B5" s="2" t="n">
        <v>69</v>
      </c>
      <c r="C5" s="21" t="n">
        <v>69.0983606557377</v>
      </c>
      <c r="D5" s="22" t="n">
        <v>6.34643734643735</v>
      </c>
    </row>
    <row r="6" customFormat="false" ht="12.8" hidden="false" customHeight="false" outlineLevel="0" collapsed="false">
      <c r="A6" s="2" t="n">
        <v>8</v>
      </c>
      <c r="B6" s="2" t="n">
        <v>72</v>
      </c>
      <c r="C6" s="21" t="n">
        <v>73.5245901639344</v>
      </c>
      <c r="D6" s="22" t="n">
        <v>7.67321867321867</v>
      </c>
    </row>
    <row r="7" customFormat="false" ht="12.8" hidden="false" customHeight="false" outlineLevel="0" collapsed="false">
      <c r="A7" s="2" t="n">
        <v>10</v>
      </c>
      <c r="B7" s="2" t="n">
        <v>82</v>
      </c>
      <c r="C7" s="21" t="n">
        <v>76.4754098360656</v>
      </c>
      <c r="D7" s="22" t="n">
        <v>12.0958230958231</v>
      </c>
    </row>
    <row r="8" customFormat="false" ht="12.8" hidden="false" customHeight="false" outlineLevel="0" collapsed="false">
      <c r="A8" s="2" t="n">
        <v>12</v>
      </c>
      <c r="B8" s="2" t="n">
        <v>76</v>
      </c>
      <c r="C8" s="21" t="n">
        <v>79.4262295081967</v>
      </c>
      <c r="D8" s="22" t="n">
        <v>9.44226044226044</v>
      </c>
    </row>
    <row r="9" customFormat="false" ht="12.8" hidden="false" customHeight="false" outlineLevel="0" collapsed="false">
      <c r="A9" s="2" t="n">
        <v>15</v>
      </c>
      <c r="B9" s="2" t="n">
        <v>93</v>
      </c>
      <c r="C9" s="21" t="n">
        <v>83.8524590163934</v>
      </c>
      <c r="D9" s="22" t="n">
        <v>16.960687960688</v>
      </c>
    </row>
    <row r="10" customFormat="false" ht="12.8" hidden="false" customHeight="false" outlineLevel="0" collapsed="false">
      <c r="A10" s="2" t="n">
        <v>18</v>
      </c>
      <c r="B10" s="2" t="n">
        <v>80</v>
      </c>
      <c r="C10" s="21" t="n">
        <v>88.2786885245902</v>
      </c>
      <c r="D10" s="22" t="n">
        <v>11.2113022113022</v>
      </c>
    </row>
    <row r="12" customFormat="false" ht="12.8" hidden="false" customHeight="false" outlineLevel="0" collapsed="false">
      <c r="A12" s="0" t="s">
        <v>17</v>
      </c>
      <c r="C12" s="12" t="n">
        <f aca="false">CORREL(A3:A10,B3:B10)</f>
        <v>0.807784257468396</v>
      </c>
    </row>
    <row r="13" customFormat="false" ht="12.8" hidden="false" customHeight="false" outlineLevel="0" collapsed="false">
      <c r="A13" s="0" t="s">
        <v>18</v>
      </c>
      <c r="C13" s="5" t="n">
        <f aca="false">RSQ(A3:A10,B3:B10)</f>
        <v>0.652515406613767</v>
      </c>
      <c r="D13" s="5" t="n">
        <f aca="false">C12^2</f>
        <v>0.652515406613767</v>
      </c>
    </row>
    <row r="15" customFormat="false" ht="12.8" hidden="false" customHeight="false" outlineLevel="0" collapsed="false">
      <c r="A15" s="0" t="s">
        <v>2</v>
      </c>
      <c r="B15" s="5"/>
      <c r="C15" s="5" t="n">
        <f aca="false" t="array" ref="C15:D15">LINEST(B3:B10,A3:A10)</f>
        <v>1.47540983606557</v>
      </c>
      <c r="D15" s="5" t="n">
        <v>61.7213114754098</v>
      </c>
      <c r="E15" s="5" t="n">
        <f aca="false">INTERCEPT(B3:B10,A3:A10)</f>
        <v>61.7213114754098</v>
      </c>
      <c r="K15" s="6"/>
    </row>
    <row r="17" customFormat="false" ht="12.8" hidden="false" customHeight="false" outlineLevel="0" collapsed="false">
      <c r="A17" s="0" t="s">
        <v>3</v>
      </c>
      <c r="B17" s="5"/>
      <c r="C17" s="5" t="n">
        <f aca="false" t="array" ref="C17:D17">LINEST(A3:A10,B3:B10)</f>
        <v>0.442260442260442</v>
      </c>
      <c r="D17" s="5" t="n">
        <v>-24.1695331695332</v>
      </c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30" zoomScaleNormal="130" zoomScalePageLayoutView="100" workbookViewId="0">
      <selection pane="topLeft" activeCell="I23" activeCellId="0" sqref="I23"/>
    </sheetView>
  </sheetViews>
  <sheetFormatPr defaultRowHeight="12.8"/>
  <cols>
    <col collapsed="false" hidden="false" max="1025" min="1" style="0" width="11.5204081632653"/>
  </cols>
  <sheetData/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473</TotalTime>
  <Application>LibreOffice/5.1.4.2$Linux_X86_64 LibreOffice_project/10m0$Build-2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2016-10-25T19:16:56Z</dcterms:created>
  <dc:creator/>
  <dc:description/>
  <dc:language>fr-FR</dc:language>
  <cp:lastModifiedBy/>
  <dcterms:modified xsi:type="dcterms:W3CDTF">2016-12-30T23:07:15Z</dcterms:modified>
  <cp:revision>4</cp:revision>
  <dc:subject/>
  <dc:title/>
</cp:coreProperties>
</file>