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5.wmf" ContentType="image/x-wmf"/>
  <Override PartName="/xl/media/image24.wmf" ContentType="image/x-wmf"/>
  <Override PartName="/xl/media/image9.wmf" ContentType="image/x-wmf"/>
  <Override PartName="/xl/media/image10.png" ContentType="image/png"/>
  <Override PartName="/xl/media/image11.png" ContentType="image/png"/>
  <Override PartName="/xl/media/image7.wmf" ContentType="image/x-wmf"/>
  <Override PartName="/xl/media/image22.wmf" ContentType="image/x-wmf"/>
  <Override PartName="/xl/media/image8.wmf" ContentType="image/x-wmf"/>
  <Override PartName="/xl/media/image23.wmf" ContentType="image/x-wmf"/>
  <Override PartName="/xl/media/image4.wmf" ContentType="image/x-wmf"/>
  <Override PartName="/xl/media/image12.wmf" ContentType="image/x-wmf"/>
  <Override PartName="/xl/media/image13.wmf" ContentType="image/x-wmf"/>
  <Override PartName="/xl/media/image14.wmf" ContentType="image/x-wmf"/>
  <Override PartName="/xl/media/image15.wmf" ContentType="image/x-wmf"/>
  <Override PartName="/xl/media/image16.wmf" ContentType="image/x-wmf"/>
  <Override PartName="/xl/media/image17.wmf" ContentType="image/x-wmf"/>
  <Override PartName="/xl/media/image2.wmf" ContentType="image/x-wmf"/>
  <Override PartName="/xl/media/image18.png" ContentType="image/png"/>
  <Override PartName="/xl/media/image3.wmf" ContentType="image/x-wmf"/>
  <Override PartName="/xl/media/image19.png" ContentType="image/png"/>
  <Override PartName="/xl/media/image5.wmf" ContentType="image/x-wmf"/>
  <Override PartName="/xl/media/image20.wmf" ContentType="image/x-wmf"/>
  <Override PartName="/xl/media/image6.wmf" ContentType="image/x-wmf"/>
  <Override PartName="/xl/media/image21.wmf" ContentType="image/x-wmf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21.xml" ContentType="application/vnd.openxmlformats-officedocument.drawingml.chart+xml"/>
  <Override PartName="/xl/charts/chart20.xml" ContentType="application/vnd.openxmlformats-officedocument.drawingml.chart+xml"/>
  <Override PartName="/xl/charts/chart22.xml" ContentType="application/vnd.openxmlformats-officedocument.drawingml.chart+xml"/>
  <Override PartName="/xl/charts/chart19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Base" sheetId="1" state="visible" r:id="rId2"/>
    <sheet name="Eléments marginaux" sheetId="2" state="visible" r:id="rId3"/>
    <sheet name="Eléments conditionnels" sheetId="3" state="visible" r:id="rId4"/>
    <sheet name="Décomposition Var xi" sheetId="4" state="visible" r:id="rId5"/>
    <sheet name="Décomposition Var yj" sheetId="5" state="visible" r:id="rId6"/>
    <sheet name="Ajustement corrélation" sheetId="6" state="visible" r:id="rId7"/>
    <sheet name="Ajustement corrélation_2" sheetId="7" state="visible" r:id="rId8"/>
    <sheet name="Ajustement corrélation_3" sheetId="8" state="visible" r:id="rId9"/>
    <sheet name="Courbes régression" sheetId="9" state="visible" r:id="rId10"/>
    <sheet name="Graphiques" sheetId="10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<sst xmlns="http://schemas.openxmlformats.org/spreadsheetml/2006/main" count="209" uniqueCount="37">
  <si>
    <r>
      <rPr>
        <sz val="10"/>
        <rFont val="Arial"/>
        <family val="2"/>
      </rPr>
      <t xml:space="preserve">X</t>
    </r>
    <r>
      <rPr>
        <vertAlign val="subscript"/>
        <sz val="10"/>
        <rFont val="Arial"/>
        <family val="2"/>
      </rPr>
      <t xml:space="preserve">i </t>
    </r>
    <r>
      <rPr>
        <sz val="10"/>
        <rFont val="Arial"/>
        <family val="2"/>
      </rPr>
      <t xml:space="preserve">\ y</t>
    </r>
    <r>
      <rPr>
        <vertAlign val="subscript"/>
        <sz val="10"/>
        <rFont val="Arial"/>
        <family val="2"/>
      </rPr>
      <t xml:space="preserve">j</t>
    </r>
  </si>
  <si>
    <r>
      <rPr>
        <b val="true"/>
        <sz val="10"/>
        <rFont val="Arial"/>
        <family val="2"/>
      </rPr>
      <t xml:space="preserve">n</t>
    </r>
    <r>
      <rPr>
        <b val="true"/>
        <vertAlign val="subscript"/>
        <sz val="10"/>
        <rFont val="Arial"/>
        <family val="2"/>
      </rPr>
      <t xml:space="preserve">.j</t>
    </r>
  </si>
  <si>
    <r>
      <rPr>
        <b val="true"/>
        <sz val="10"/>
        <rFont val="Arial"/>
        <family val="2"/>
      </rPr>
      <t xml:space="preserve">n</t>
    </r>
    <r>
      <rPr>
        <b val="true"/>
        <vertAlign val="subscript"/>
        <sz val="10"/>
        <rFont val="Arial"/>
        <family val="2"/>
      </rPr>
      <t xml:space="preserve">i.</t>
    </r>
    <r>
      <rPr>
        <b val="true"/>
        <sz val="10"/>
        <rFont val="Arial"/>
        <family val="2"/>
      </rPr>
      <t xml:space="preserve">x</t>
    </r>
    <r>
      <rPr>
        <b val="true"/>
        <vertAlign val="subscript"/>
        <sz val="10"/>
        <rFont val="Arial"/>
        <family val="2"/>
      </rPr>
      <t xml:space="preserve">i</t>
    </r>
  </si>
  <si>
    <r>
      <rPr>
        <b val="true"/>
        <sz val="10"/>
        <rFont val="Standard Symbols L"/>
        <family val="0"/>
        <charset val="2"/>
      </rPr>
      <t xml:space="preserve">S</t>
    </r>
    <r>
      <rPr>
        <b val="true"/>
        <sz val="10"/>
        <rFont val="Arial"/>
        <family val="2"/>
      </rPr>
      <t xml:space="preserve">n</t>
    </r>
    <r>
      <rPr>
        <b val="true"/>
        <vertAlign val="subscript"/>
        <sz val="10"/>
        <rFont val="Arial"/>
        <family val="2"/>
      </rPr>
      <t xml:space="preserve">ij</t>
    </r>
    <r>
      <rPr>
        <b val="true"/>
        <sz val="10"/>
        <rFont val="Arial"/>
        <family val="2"/>
      </rPr>
      <t xml:space="preserve">y</t>
    </r>
    <r>
      <rPr>
        <b val="true"/>
        <vertAlign val="subscript"/>
        <sz val="10"/>
        <rFont val="Arial"/>
        <family val="2"/>
      </rPr>
      <t xml:space="preserve">j</t>
    </r>
  </si>
  <si>
    <r>
      <rPr>
        <b val="true"/>
        <sz val="10"/>
        <rFont val="Standard Symbols L"/>
        <family val="0"/>
        <charset val="2"/>
      </rPr>
      <t xml:space="preserve">S</t>
    </r>
    <r>
      <rPr>
        <b val="true"/>
        <sz val="10"/>
        <rFont val="Arial"/>
        <family val="2"/>
      </rPr>
      <t xml:space="preserve">n</t>
    </r>
    <r>
      <rPr>
        <b val="true"/>
        <vertAlign val="subscript"/>
        <sz val="10"/>
        <rFont val="Arial"/>
        <family val="2"/>
      </rPr>
      <t xml:space="preserve">ij</t>
    </r>
    <r>
      <rPr>
        <b val="true"/>
        <sz val="10"/>
        <rFont val="Arial"/>
        <family val="2"/>
      </rPr>
      <t xml:space="preserve">y</t>
    </r>
    <r>
      <rPr>
        <b val="true"/>
        <vertAlign val="subscript"/>
        <sz val="10"/>
        <rFont val="Arial"/>
        <family val="2"/>
      </rPr>
      <t xml:space="preserve">j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</si>
  <si>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Standard Symbols L"/>
        <family val="0"/>
        <charset val="2"/>
      </rPr>
      <t xml:space="preserve">S</t>
    </r>
    <r>
      <rPr>
        <b val="true"/>
        <sz val="10"/>
        <rFont val="Arial"/>
        <family val="2"/>
      </rPr>
      <t xml:space="preserve">n</t>
    </r>
    <r>
      <rPr>
        <b val="true"/>
        <vertAlign val="subscript"/>
        <sz val="10"/>
        <rFont val="Arial"/>
        <family val="2"/>
      </rPr>
      <t xml:space="preserve">ij</t>
    </r>
    <r>
      <rPr>
        <b val="true"/>
        <sz val="10"/>
        <rFont val="Arial"/>
        <family val="2"/>
      </rPr>
      <t xml:space="preserve">x</t>
    </r>
    <r>
      <rPr>
        <b val="true"/>
        <vertAlign val="subscript"/>
        <sz val="10"/>
        <rFont val="Arial"/>
        <family val="2"/>
      </rPr>
      <t xml:space="preserve">i</t>
    </r>
    <r>
      <rPr>
        <b val="true"/>
        <sz val="10"/>
        <rFont val="Arial"/>
        <family val="2"/>
      </rPr>
      <t xml:space="preserve">y</t>
    </r>
    <r>
      <rPr>
        <b val="true"/>
        <vertAlign val="subscript"/>
        <sz val="10"/>
        <rFont val="Arial"/>
        <family val="2"/>
      </rPr>
      <t xml:space="preserve">j</t>
    </r>
  </si>
  <si>
    <r>
      <rPr>
        <b val="true"/>
        <sz val="10"/>
        <rFont val="Arial"/>
        <family val="2"/>
      </rPr>
      <t xml:space="preserve">n</t>
    </r>
    <r>
      <rPr>
        <b val="true"/>
        <vertAlign val="subscript"/>
        <sz val="10"/>
        <rFont val="Arial"/>
        <family val="2"/>
      </rPr>
      <t xml:space="preserve">.j </t>
    </r>
    <r>
      <rPr>
        <b val="true"/>
        <sz val="10"/>
        <rFont val="Arial"/>
        <family val="2"/>
      </rPr>
      <t xml:space="preserve">y</t>
    </r>
    <r>
      <rPr>
        <b val="true"/>
        <vertAlign val="subscript"/>
        <sz val="10"/>
        <rFont val="Arial"/>
        <family val="2"/>
      </rPr>
      <t xml:space="preserve">j</t>
    </r>
  </si>
  <si>
    <r>
      <rPr>
        <b val="true"/>
        <sz val="10"/>
        <rFont val="Standard Symbols L"/>
        <family val="0"/>
        <charset val="2"/>
      </rPr>
      <t xml:space="preserve">S</t>
    </r>
    <r>
      <rPr>
        <b val="true"/>
        <sz val="10"/>
        <rFont val="Arial"/>
        <family val="2"/>
      </rPr>
      <t xml:space="preserve">n</t>
    </r>
    <r>
      <rPr>
        <b val="true"/>
        <vertAlign val="subscript"/>
        <sz val="10"/>
        <rFont val="Arial"/>
        <family val="2"/>
      </rPr>
      <t xml:space="preserve">ij</t>
    </r>
    <r>
      <rPr>
        <b val="true"/>
        <sz val="10"/>
        <rFont val="Arial"/>
        <family val="2"/>
      </rPr>
      <t xml:space="preserve">x</t>
    </r>
    <r>
      <rPr>
        <b val="true"/>
        <vertAlign val="subscript"/>
        <sz val="10"/>
        <rFont val="Arial"/>
        <family val="2"/>
      </rPr>
      <t xml:space="preserve">i</t>
    </r>
  </si>
  <si>
    <r>
      <rPr>
        <b val="true"/>
        <sz val="10"/>
        <rFont val="Standard Symbols L"/>
        <family val="0"/>
        <charset val="2"/>
      </rPr>
      <t xml:space="preserve">S</t>
    </r>
    <r>
      <rPr>
        <b val="true"/>
        <sz val="10"/>
        <rFont val="Arial"/>
        <family val="2"/>
      </rPr>
      <t xml:space="preserve">n</t>
    </r>
    <r>
      <rPr>
        <b val="true"/>
        <vertAlign val="subscript"/>
        <sz val="10"/>
        <rFont val="Arial"/>
        <family val="2"/>
      </rPr>
      <t xml:space="preserve">ij</t>
    </r>
    <r>
      <rPr>
        <b val="true"/>
        <sz val="10"/>
        <rFont val="Arial"/>
        <family val="2"/>
      </rPr>
      <t xml:space="preserve">x</t>
    </r>
    <r>
      <rPr>
        <b val="true"/>
        <vertAlign val="subscript"/>
        <sz val="10"/>
        <rFont val="Arial"/>
        <family val="2"/>
      </rPr>
      <t xml:space="preserve">i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</si>
  <si>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n</t>
    </r>
    <r>
      <rPr>
        <b val="true"/>
        <vertAlign val="subscript"/>
        <sz val="10"/>
        <rFont val="Arial"/>
        <family val="2"/>
      </rPr>
      <t xml:space="preserve">i.</t>
    </r>
    <r>
      <rPr>
        <b val="true"/>
        <sz val="10"/>
        <rFont val="Arial"/>
        <family val="2"/>
      </rPr>
      <t xml:space="preserve">x</t>
    </r>
    <r>
      <rPr>
        <b val="true"/>
        <vertAlign val="subscript"/>
        <sz val="10"/>
        <rFont val="Arial"/>
        <family val="2"/>
      </rPr>
      <t xml:space="preserve">i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</si>
  <si>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n</t>
    </r>
    <r>
      <rPr>
        <b val="true"/>
        <vertAlign val="subscript"/>
        <sz val="10"/>
        <rFont val="Arial"/>
        <family val="2"/>
      </rPr>
      <t xml:space="preserve">.j </t>
    </r>
    <r>
      <rPr>
        <b val="true"/>
        <sz val="10"/>
        <rFont val="Arial"/>
        <family val="2"/>
      </rPr>
      <t xml:space="preserve">y</t>
    </r>
    <r>
      <rPr>
        <b val="true"/>
        <vertAlign val="subscript"/>
        <sz val="10"/>
        <rFont val="Arial"/>
        <family val="2"/>
      </rPr>
      <t xml:space="preserve">j</t>
    </r>
    <r>
      <rPr>
        <b val="true"/>
        <vertAlign val="superscript"/>
        <sz val="10"/>
        <rFont val="Arial"/>
        <family val="2"/>
      </rPr>
      <t xml:space="preserve">2</t>
    </r>
  </si>
  <si>
    <t xml:space="preserve">Eléments marginaux</t>
  </si>
  <si>
    <t xml:space="preserve">xi</t>
  </si>
  <si>
    <t xml:space="preserve">yj</t>
  </si>
  <si>
    <t xml:space="preserve">Moyennes</t>
  </si>
  <si>
    <t xml:space="preserve">Variances</t>
  </si>
  <si>
    <t xml:space="preserve">Ecart-types</t>
  </si>
  <si>
    <r>
      <rPr>
        <b val="true"/>
        <sz val="10"/>
        <rFont val="Arial"/>
        <family val="2"/>
      </rPr>
      <t xml:space="preserve">n</t>
    </r>
    <r>
      <rPr>
        <b val="true"/>
        <vertAlign val="subscript"/>
        <sz val="10"/>
        <rFont val="Arial"/>
        <family val="2"/>
      </rPr>
      <t xml:space="preserve">i.</t>
    </r>
  </si>
  <si>
    <t xml:space="preserve">Eléments conditionnels</t>
  </si>
  <si>
    <t xml:space="preserve">Caractère x</t>
  </si>
  <si>
    <t xml:space="preserve">Caractère y</t>
  </si>
  <si>
    <t xml:space="preserve">Var INTER = Variance des moyennes conditionnelles</t>
  </si>
  <si>
    <t xml:space="preserve">Var TOTALE</t>
  </si>
  <si>
    <t xml:space="preserve">Var INTRA = Moyenne des variances conditionnelles</t>
  </si>
  <si>
    <t xml:space="preserve">Var totale</t>
  </si>
  <si>
    <t xml:space="preserve">R : Rapport de corrélation = Var INTER / Var Totale</t>
  </si>
  <si>
    <t xml:space="preserve">R=</t>
  </si>
  <si>
    <t xml:space="preserve">R:Rapport de corrélation</t>
  </si>
  <si>
    <t xml:space="preserve">a=</t>
  </si>
  <si>
    <t xml:space="preserve">b=</t>
  </si>
  <si>
    <t xml:space="preserve">a’=</t>
  </si>
  <si>
    <t xml:space="preserve">b’=</t>
  </si>
  <si>
    <t xml:space="preserve">r=</t>
  </si>
  <si>
    <t xml:space="preserve">moy cond. Y</t>
  </si>
  <si>
    <t xml:space="preserve">moy cond x</t>
  </si>
  <si>
    <t xml:space="preserve">ni</t>
  </si>
  <si>
    <t xml:space="preserve">yi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</si>
</sst>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0"/>
    <numFmt numFmtId="167" formatCode="0.00%"/>
    <numFmt numFmtId="168" formatCode="0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vertAlign val="subscript"/>
      <sz val="10"/>
      <name val="Arial"/>
      <family val="2"/>
    </font>
    <font>
      <b val="true"/>
      <sz val="10"/>
      <name val="Arial"/>
      <family val="2"/>
    </font>
    <font>
      <b val="true"/>
      <vertAlign val="subscript"/>
      <sz val="10"/>
      <name val="Arial"/>
      <family val="2"/>
    </font>
    <font>
      <b val="true"/>
      <sz val="10"/>
      <name val="Standard Symbols L"/>
      <family val="0"/>
      <charset val="2"/>
    </font>
    <font>
      <b val="true"/>
      <vertAlign val="superscript"/>
      <sz val="10"/>
      <name val="Arial"/>
      <family val="2"/>
    </font>
    <font>
      <b val="true"/>
      <sz val="10"/>
      <color rgb="FF800000"/>
      <name val="Arial"/>
      <family val="2"/>
    </font>
    <font>
      <i val="true"/>
      <sz val="10"/>
      <color rgb="FF800000"/>
      <name val="Arial"/>
      <family val="2"/>
    </font>
    <font>
      <sz val="10"/>
      <color rgb="FF800000"/>
      <name val="Arial"/>
      <family val="2"/>
    </font>
    <font>
      <sz val="18"/>
      <color rgb="FF000000"/>
      <name val="Comic Sans MS"/>
      <family val="4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CCFF"/>
        <bgColor rgb="FF00CCCC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FF"/>
      </patternFill>
    </fill>
    <fill>
      <patternFill patternType="solid">
        <fgColor rgb="FFFFFF99"/>
        <bgColor rgb="FFFFFF66"/>
      </patternFill>
    </fill>
    <fill>
      <patternFill patternType="solid">
        <fgColor rgb="FF66CCFF"/>
        <bgColor rgb="FF66FFFF"/>
      </patternFill>
    </fill>
    <fill>
      <patternFill patternType="solid">
        <fgColor rgb="FF99FF66"/>
        <bgColor rgb="FF99CC00"/>
      </patternFill>
    </fill>
    <fill>
      <patternFill patternType="solid">
        <fgColor rgb="FFFFFF66"/>
        <bgColor rgb="FFFFFF99"/>
      </patternFill>
    </fill>
    <fill>
      <patternFill patternType="solid">
        <fgColor rgb="FFFF99FF"/>
        <bgColor rgb="FFCC99FF"/>
      </patternFill>
    </fill>
    <fill>
      <patternFill patternType="solid">
        <fgColor rgb="FF66FFFF"/>
        <bgColor rgb="FF66CCFF"/>
      </patternFill>
    </fill>
    <fill>
      <patternFill patternType="solid">
        <fgColor rgb="FF00CCCC"/>
        <bgColor rgb="FF00CCFF"/>
      </patternFill>
    </fill>
    <fill>
      <patternFill patternType="solid">
        <fgColor rgb="FFFFCC00"/>
        <bgColor rgb="FFFFFF00"/>
      </patternFill>
    </fill>
    <fill>
      <patternFill patternType="solid">
        <fgColor rgb="FF801900"/>
        <bgColor rgb="FF800000"/>
      </patternFill>
    </fill>
    <fill>
      <patternFill patternType="solid">
        <fgColor rgb="FF990000"/>
        <bgColor rgb="FF800000"/>
      </patternFill>
    </fill>
    <fill>
      <patternFill patternType="solid">
        <fgColor rgb="FF33FF99"/>
        <bgColor rgb="FF66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33FF99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66"/>
      <rgbColor rgb="FF66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990000"/>
      <rgbColor rgb="FF008080"/>
      <rgbColor rgb="FF0000FF"/>
      <rgbColor rgb="FF00CCFF"/>
      <rgbColor rgb="FFCCFFFF"/>
      <rgbColor rgb="FF99FF66"/>
      <rgbColor rgb="FFFFFF99"/>
      <rgbColor rgb="FF66CCFF"/>
      <rgbColor rgb="FFFF99FF"/>
      <rgbColor rgb="FFCC99FF"/>
      <rgbColor rgb="FFFFCC99"/>
      <rgbColor rgb="FF3366FF"/>
      <rgbColor rgb="FF00CCCC"/>
      <rgbColor rgb="FF99CC00"/>
      <rgbColor rgb="FFFFCC00"/>
      <rgbColor rgb="FFFF9900"/>
      <rgbColor rgb="FFFF6600"/>
      <rgbColor rgb="FF666699"/>
      <rgbColor rgb="FFB3B3B3"/>
      <rgbColor rgb="FF004586"/>
      <rgbColor rgb="FF339966"/>
      <rgbColor rgb="FF003300"/>
      <rgbColor rgb="FF333300"/>
      <rgbColor rgb="FF8019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'Courbes régression'!$A$19:$A$20</c:f>
              <c:numCache>
                <c:formatCode>General</c:formatCode>
                <c:ptCount val="2"/>
                <c:pt idx="0">
                  <c:v>5</c:v>
                </c:pt>
                <c:pt idx="1">
                  <c:v>15</c:v>
                </c:pt>
              </c:numCache>
            </c:numRef>
          </c:xVal>
          <c:yVal>
            <c:numRef>
              <c:f>'Courbes régression'!$B$19:$B$20</c:f>
              <c:numCache>
                <c:formatCode>General</c:formatCode>
                <c:ptCount val="2"/>
                <c:pt idx="0">
                  <c:v>6.36842105263158</c:v>
                </c:pt>
                <c:pt idx="1">
                  <c:v>4.8</c:v>
                </c:pt>
              </c:numCache>
            </c:numRef>
          </c:yVal>
          <c:smooth val="0"/>
        </c:ser>
        <c:axId val="22849249"/>
        <c:axId val="46739711"/>
      </c:scatterChart>
      <c:valAx>
        <c:axId val="228492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xi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46739711"/>
        <c:crosses val="autoZero"/>
        <c:crossBetween val="midCat"/>
      </c:valAx>
      <c:valAx>
        <c:axId val="46739711"/>
        <c:scaling>
          <c:orientation val="minMax"/>
          <c:min val="3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Moy cond y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22849249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'Courbes régression'!$H$20:$H$22</c:f>
              <c:numCache>
                <c:formatCode>General</c:formatCode>
                <c:ptCount val="3"/>
                <c:pt idx="0">
                  <c:v>11.6666666666667</c:v>
                </c:pt>
                <c:pt idx="1">
                  <c:v>8.63636363636364</c:v>
                </c:pt>
                <c:pt idx="2">
                  <c:v>8.57142857142857</c:v>
                </c:pt>
              </c:numCache>
            </c:numRef>
          </c:xVal>
          <c:yVal>
            <c:numRef>
              <c:f>'Courbes régression'!$I$20:$I$22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yVal>
          <c:smooth val="0"/>
        </c:ser>
        <c:axId val="64724925"/>
        <c:axId val="23459266"/>
      </c:scatterChart>
      <c:valAx>
        <c:axId val="647249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Moy cond x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23459266"/>
        <c:crosses val="autoZero"/>
        <c:crossBetween val="midCat"/>
      </c:valAx>
      <c:valAx>
        <c:axId val="2345926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yj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64724925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Graphiques!$A$2:$A$8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</c:numCache>
            </c:numRef>
          </c:xVal>
          <c:yVal>
            <c:numRef>
              <c:f>Graphiques!$B$2:$B$8</c:f>
              <c:numCache>
                <c:formatCode>General</c:formatCode>
                <c:ptCount val="7"/>
                <c:pt idx="0">
                  <c:v>5</c:v>
                </c:pt>
                <c:pt idx="1">
                  <c:v>12</c:v>
                </c:pt>
                <c:pt idx="2">
                  <c:v>6</c:v>
                </c:pt>
                <c:pt idx="3">
                  <c:v>9</c:v>
                </c:pt>
                <c:pt idx="4">
                  <c:v>14</c:v>
                </c:pt>
                <c:pt idx="5">
                  <c:v>17</c:v>
                </c:pt>
                <c:pt idx="6">
                  <c:v>5</c:v>
                </c:pt>
              </c:numCache>
            </c:numRef>
          </c:yVal>
          <c:smooth val="1"/>
        </c:ser>
        <c:axId val="53267646"/>
        <c:axId val="79189814"/>
      </c:scatterChart>
      <c:valAx>
        <c:axId val="532676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9189814"/>
        <c:crosses val="autoZero"/>
        <c:crossBetween val="midCat"/>
      </c:valAx>
      <c:valAx>
        <c:axId val="7918981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5326764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Graphiques!$G$2:$G$8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</c:numCache>
            </c:numRef>
          </c:xVal>
          <c:yVal>
            <c:numRef>
              <c:f>Graphiques!$H$2:$H$8</c:f>
              <c:numCache>
                <c:formatCode>General</c:formatCode>
                <c:ptCount val="7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7</c:v>
                </c:pt>
                <c:pt idx="6">
                  <c:v>15</c:v>
                </c:pt>
              </c:numCache>
            </c:numRef>
          </c:yVal>
          <c:smooth val="0"/>
        </c:ser>
        <c:axId val="13676205"/>
        <c:axId val="7962169"/>
      </c:scatterChart>
      <c:valAx>
        <c:axId val="136762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962169"/>
        <c:crosses val="autoZero"/>
        <c:crossBetween val="midCat"/>
      </c:valAx>
      <c:valAx>
        <c:axId val="796216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13676205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<Relationship Id="rId2" Type="http://schemas.openxmlformats.org/officeDocument/2006/relationships/image" Target="../media/image3.wmf"/><Relationship Id="rId3" Type="http://schemas.openxmlformats.org/officeDocument/2006/relationships/image" Target="../media/image4.wmf"/><Relationship Id="rId4" Type="http://schemas.openxmlformats.org/officeDocument/2006/relationships/image" Target="../media/image5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.wmf"/><Relationship Id="rId2" Type="http://schemas.openxmlformats.org/officeDocument/2006/relationships/image" Target="../media/image7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wmf"/><Relationship Id="rId2" Type="http://schemas.openxmlformats.org/officeDocument/2006/relationships/image" Target="../media/image9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1.png"/><Relationship Id="rId3" Type="http://schemas.openxmlformats.org/officeDocument/2006/relationships/image" Target="../media/image12.wmf"/><Relationship Id="rId4" Type="http://schemas.openxmlformats.org/officeDocument/2006/relationships/image" Target="../media/image13.wmf"/><Relationship Id="rId5" Type="http://schemas.openxmlformats.org/officeDocument/2006/relationships/image" Target="../media/image14.wmf"/><Relationship Id="rId6" Type="http://schemas.openxmlformats.org/officeDocument/2006/relationships/image" Target="../media/image15.wmf"/><Relationship Id="rId7" Type="http://schemas.openxmlformats.org/officeDocument/2006/relationships/image" Target="../media/image16.wmf"/><Relationship Id="rId8" Type="http://schemas.openxmlformats.org/officeDocument/2006/relationships/image" Target="../media/image17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8.png"/><Relationship Id="rId2" Type="http://schemas.openxmlformats.org/officeDocument/2006/relationships/image" Target="../media/image19.png"/><Relationship Id="rId3" Type="http://schemas.openxmlformats.org/officeDocument/2006/relationships/image" Target="../media/image20.wmf"/><Relationship Id="rId4" Type="http://schemas.openxmlformats.org/officeDocument/2006/relationships/image" Target="../media/image21.wmf"/><Relationship Id="rId5" Type="http://schemas.openxmlformats.org/officeDocument/2006/relationships/image" Target="../media/image22.wmf"/><Relationship Id="rId6" Type="http://schemas.openxmlformats.org/officeDocument/2006/relationships/image" Target="../media/image23.wmf"/><Relationship Id="rId7" Type="http://schemas.openxmlformats.org/officeDocument/2006/relationships/image" Target="../media/image24.wmf"/><Relationship Id="rId8" Type="http://schemas.openxmlformats.org/officeDocument/2006/relationships/image" Target="../media/image25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270720</xdr:colOff>
      <xdr:row>8</xdr:row>
      <xdr:rowOff>105480</xdr:rowOff>
    </xdr:from>
    <xdr:to>
      <xdr:col>2</xdr:col>
      <xdr:colOff>296280</xdr:colOff>
      <xdr:row>11</xdr:row>
      <xdr:rowOff>119880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083240" y="1624320"/>
          <a:ext cx="705600" cy="5475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179280</xdr:colOff>
      <xdr:row>12</xdr:row>
      <xdr:rowOff>720</xdr:rowOff>
    </xdr:from>
    <xdr:to>
      <xdr:col>2</xdr:col>
      <xdr:colOff>578520</xdr:colOff>
      <xdr:row>14</xdr:row>
      <xdr:rowOff>129240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991800" y="2215440"/>
          <a:ext cx="1079280" cy="453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20160</xdr:colOff>
      <xdr:row>8</xdr:row>
      <xdr:rowOff>111240</xdr:rowOff>
    </xdr:from>
    <xdr:to>
      <xdr:col>4</xdr:col>
      <xdr:colOff>579960</xdr:colOff>
      <xdr:row>11</xdr:row>
      <xdr:rowOff>69120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2873160" y="1630080"/>
          <a:ext cx="559800" cy="491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657720</xdr:colOff>
      <xdr:row>11</xdr:row>
      <xdr:rowOff>121320</xdr:rowOff>
    </xdr:from>
    <xdr:to>
      <xdr:col>5</xdr:col>
      <xdr:colOff>424080</xdr:colOff>
      <xdr:row>15</xdr:row>
      <xdr:rowOff>13320</xdr:rowOff>
    </xdr:to>
    <xdr:pic>
      <xdr:nvPicPr>
        <xdr:cNvPr id="3" name="Image 4" descr=""/>
        <xdr:cNvPicPr/>
      </xdr:nvPicPr>
      <xdr:blipFill>
        <a:blip r:embed="rId4"/>
        <a:stretch/>
      </xdr:blipFill>
      <xdr:spPr>
        <a:xfrm>
          <a:off x="2830680" y="2173320"/>
          <a:ext cx="1163160" cy="542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5760</xdr:colOff>
      <xdr:row>0</xdr:row>
      <xdr:rowOff>199440</xdr:rowOff>
    </xdr:from>
    <xdr:to>
      <xdr:col>13</xdr:col>
      <xdr:colOff>93240</xdr:colOff>
      <xdr:row>5</xdr:row>
      <xdr:rowOff>110520</xdr:rowOff>
    </xdr:to>
    <xdr:pic>
      <xdr:nvPicPr>
        <xdr:cNvPr id="4" name="Image 5" descr=""/>
        <xdr:cNvPicPr/>
      </xdr:nvPicPr>
      <xdr:blipFill>
        <a:blip r:embed="rId1"/>
        <a:stretch/>
      </xdr:blipFill>
      <xdr:spPr>
        <a:xfrm>
          <a:off x="5919840" y="199440"/>
          <a:ext cx="2526120" cy="811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9</xdr:col>
      <xdr:colOff>794880</xdr:colOff>
      <xdr:row>6</xdr:row>
      <xdr:rowOff>33120</xdr:rowOff>
    </xdr:from>
    <xdr:to>
      <xdr:col>13</xdr:col>
      <xdr:colOff>133560</xdr:colOff>
      <xdr:row>10</xdr:row>
      <xdr:rowOff>17640</xdr:rowOff>
    </xdr:to>
    <xdr:pic>
      <xdr:nvPicPr>
        <xdr:cNvPr id="5" name="Image 6" descr=""/>
        <xdr:cNvPicPr/>
      </xdr:nvPicPr>
      <xdr:blipFill>
        <a:blip r:embed="rId2"/>
        <a:stretch/>
      </xdr:blipFill>
      <xdr:spPr>
        <a:xfrm>
          <a:off x="5896440" y="1123920"/>
          <a:ext cx="2589840" cy="761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12960</xdr:colOff>
      <xdr:row>14</xdr:row>
      <xdr:rowOff>42480</xdr:rowOff>
    </xdr:from>
    <xdr:to>
      <xdr:col>8</xdr:col>
      <xdr:colOff>377280</xdr:colOff>
      <xdr:row>15</xdr:row>
      <xdr:rowOff>56880</xdr:rowOff>
    </xdr:to>
    <xdr:sp>
      <xdr:nvSpPr>
        <xdr:cNvPr id="6" name="Line 1"/>
        <xdr:cNvSpPr/>
      </xdr:nvSpPr>
      <xdr:spPr>
        <a:xfrm flipV="1">
          <a:off x="4262760" y="2559960"/>
          <a:ext cx="775080" cy="17712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769320</xdr:colOff>
      <xdr:row>15</xdr:row>
      <xdr:rowOff>101520</xdr:rowOff>
    </xdr:from>
    <xdr:to>
      <xdr:col>8</xdr:col>
      <xdr:colOff>415440</xdr:colOff>
      <xdr:row>16</xdr:row>
      <xdr:rowOff>117360</xdr:rowOff>
    </xdr:to>
    <xdr:sp>
      <xdr:nvSpPr>
        <xdr:cNvPr id="7" name="Line 1"/>
        <xdr:cNvSpPr/>
      </xdr:nvSpPr>
      <xdr:spPr>
        <a:xfrm>
          <a:off x="4247640" y="2781720"/>
          <a:ext cx="828360" cy="17820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15120</xdr:colOff>
      <xdr:row>13</xdr:row>
      <xdr:rowOff>128880</xdr:rowOff>
    </xdr:from>
    <xdr:to>
      <xdr:col>4</xdr:col>
      <xdr:colOff>560520</xdr:colOff>
      <xdr:row>14</xdr:row>
      <xdr:rowOff>83160</xdr:rowOff>
    </xdr:to>
    <xdr:sp>
      <xdr:nvSpPr>
        <xdr:cNvPr id="8" name="Line 1"/>
        <xdr:cNvSpPr/>
      </xdr:nvSpPr>
      <xdr:spPr>
        <a:xfrm flipV="1">
          <a:off x="2759400" y="2484000"/>
          <a:ext cx="545400" cy="11664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36360</xdr:colOff>
      <xdr:row>14</xdr:row>
      <xdr:rowOff>115920</xdr:rowOff>
    </xdr:from>
    <xdr:to>
      <xdr:col>4</xdr:col>
      <xdr:colOff>469080</xdr:colOff>
      <xdr:row>15</xdr:row>
      <xdr:rowOff>19440</xdr:rowOff>
    </xdr:to>
    <xdr:sp>
      <xdr:nvSpPr>
        <xdr:cNvPr id="9" name="Line 1"/>
        <xdr:cNvSpPr/>
      </xdr:nvSpPr>
      <xdr:spPr>
        <a:xfrm>
          <a:off x="2780640" y="2633400"/>
          <a:ext cx="432720" cy="66240"/>
        </a:xfrm>
        <a:prstGeom prst="line">
          <a:avLst/>
        </a:prstGeom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182520</xdr:colOff>
      <xdr:row>0</xdr:row>
      <xdr:rowOff>77400</xdr:rowOff>
    </xdr:from>
    <xdr:to>
      <xdr:col>13</xdr:col>
      <xdr:colOff>232200</xdr:colOff>
      <xdr:row>4</xdr:row>
      <xdr:rowOff>126720</xdr:rowOff>
    </xdr:to>
    <xdr:pic>
      <xdr:nvPicPr>
        <xdr:cNvPr id="10" name="Image 7" descr=""/>
        <xdr:cNvPicPr/>
      </xdr:nvPicPr>
      <xdr:blipFill>
        <a:blip r:embed="rId1"/>
        <a:stretch/>
      </xdr:blipFill>
      <xdr:spPr>
        <a:xfrm>
          <a:off x="6389640" y="77400"/>
          <a:ext cx="2487960" cy="761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189720</xdr:colOff>
      <xdr:row>6</xdr:row>
      <xdr:rowOff>110880</xdr:rowOff>
    </xdr:from>
    <xdr:to>
      <xdr:col>13</xdr:col>
      <xdr:colOff>341280</xdr:colOff>
      <xdr:row>10</xdr:row>
      <xdr:rowOff>82440</xdr:rowOff>
    </xdr:to>
    <xdr:pic>
      <xdr:nvPicPr>
        <xdr:cNvPr id="11" name="Image 8" descr=""/>
        <xdr:cNvPicPr/>
      </xdr:nvPicPr>
      <xdr:blipFill>
        <a:blip r:embed="rId2"/>
        <a:stretch/>
      </xdr:blipFill>
      <xdr:spPr>
        <a:xfrm>
          <a:off x="6396840" y="1201680"/>
          <a:ext cx="2589840" cy="748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71640</xdr:colOff>
      <xdr:row>10</xdr:row>
      <xdr:rowOff>2880</xdr:rowOff>
    </xdr:from>
    <xdr:to>
      <xdr:col>4</xdr:col>
      <xdr:colOff>492840</xdr:colOff>
      <xdr:row>12</xdr:row>
      <xdr:rowOff>44640</xdr:rowOff>
    </xdr:to>
    <xdr:sp>
      <xdr:nvSpPr>
        <xdr:cNvPr id="12" name="CustomShape 1"/>
        <xdr:cNvSpPr/>
      </xdr:nvSpPr>
      <xdr:spPr>
        <a:xfrm>
          <a:off x="71640" y="1871640"/>
          <a:ext cx="3165480" cy="366840"/>
        </a:xfrm>
        <a:prstGeom prst="rect">
          <a:avLst/>
        </a:prstGeom>
        <a:solidFill>
          <a:srgbClr val="ffff99"/>
        </a:solidFill>
        <a:ln w="9360">
          <a:solidFill>
            <a:srgbClr val="a50021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/>
        <a:p>
          <a:pPr>
            <a:lnSpc>
              <a:spcPct val="100000"/>
            </a:lnSpc>
          </a:pPr>
          <a:r>
            <a:rPr b="0" lang="fr-FR" sz="18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omic Sans MS"/>
              <a:ea typeface="DejaVu Sans"/>
            </a:rPr>
            <a:t>1ère droite d’ajustement</a:t>
          </a:r>
          <a:endParaRPr b="0" lang="fr-FR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absolute">
    <xdr:from>
      <xdr:col>2</xdr:col>
      <xdr:colOff>443160</xdr:colOff>
      <xdr:row>16</xdr:row>
      <xdr:rowOff>36000</xdr:rowOff>
    </xdr:from>
    <xdr:to>
      <xdr:col>3</xdr:col>
      <xdr:colOff>335880</xdr:colOff>
      <xdr:row>16</xdr:row>
      <xdr:rowOff>36360</xdr:rowOff>
    </xdr:to>
    <xdr:sp>
      <xdr:nvSpPr>
        <xdr:cNvPr id="13" name="CustomShape 1"/>
        <xdr:cNvSpPr/>
      </xdr:nvSpPr>
      <xdr:spPr>
        <a:xfrm>
          <a:off x="1871640" y="2880000"/>
          <a:ext cx="501840" cy="360"/>
        </a:xfrm>
        <a:custGeom>
          <a:avLst/>
          <a:gdLst/>
          <a:ahLst/>
          <a:rect l="l" t="t" r="r" b="b"/>
          <a:pathLst>
            <a:path w="1399" h="1">
              <a:moveTo>
                <a:pt x="0" y="0"/>
              </a:moveTo>
              <a:lnTo>
                <a:pt x="1398" y="0"/>
              </a:lnTo>
            </a:path>
          </a:pathLst>
        </a:custGeom>
        <a:noFill/>
        <a:ln w="38160">
          <a:solidFill>
            <a:srgbClr val="a50021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147240</xdr:colOff>
      <xdr:row>16</xdr:row>
      <xdr:rowOff>36000</xdr:rowOff>
    </xdr:from>
    <xdr:to>
      <xdr:col>6</xdr:col>
      <xdr:colOff>649080</xdr:colOff>
      <xdr:row>16</xdr:row>
      <xdr:rowOff>36360</xdr:rowOff>
    </xdr:to>
    <xdr:sp>
      <xdr:nvSpPr>
        <xdr:cNvPr id="14" name="CustomShape 1"/>
        <xdr:cNvSpPr/>
      </xdr:nvSpPr>
      <xdr:spPr>
        <a:xfrm>
          <a:off x="4248360" y="2880000"/>
          <a:ext cx="501840" cy="360"/>
        </a:xfrm>
        <a:custGeom>
          <a:avLst/>
          <a:gdLst/>
          <a:ahLst/>
          <a:rect l="l" t="t" r="r" b="b"/>
          <a:pathLst>
            <a:path w="1399" h="1">
              <a:moveTo>
                <a:pt x="0" y="0"/>
              </a:moveTo>
              <a:lnTo>
                <a:pt x="1398" y="0"/>
              </a:lnTo>
            </a:path>
          </a:pathLst>
        </a:custGeom>
        <a:noFill/>
        <a:ln w="38160">
          <a:solidFill>
            <a:srgbClr val="a50021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195480</xdr:colOff>
      <xdr:row>20</xdr:row>
      <xdr:rowOff>33480</xdr:rowOff>
    </xdr:from>
    <xdr:to>
      <xdr:col>2</xdr:col>
      <xdr:colOff>81360</xdr:colOff>
      <xdr:row>20</xdr:row>
      <xdr:rowOff>33840</xdr:rowOff>
    </xdr:to>
    <xdr:sp>
      <xdr:nvSpPr>
        <xdr:cNvPr id="15" name="CustomShape 1"/>
        <xdr:cNvSpPr/>
      </xdr:nvSpPr>
      <xdr:spPr>
        <a:xfrm>
          <a:off x="1008000" y="3527640"/>
          <a:ext cx="501840" cy="360"/>
        </a:xfrm>
        <a:custGeom>
          <a:avLst/>
          <a:gdLst/>
          <a:ahLst/>
          <a:rect l="l" t="t" r="r" b="b"/>
          <a:pathLst>
            <a:path w="1399" h="1">
              <a:moveTo>
                <a:pt x="0" y="0"/>
              </a:moveTo>
              <a:lnTo>
                <a:pt x="1398" y="0"/>
              </a:lnTo>
            </a:path>
          </a:pathLst>
        </a:custGeom>
        <a:noFill/>
        <a:ln w="38160">
          <a:solidFill>
            <a:srgbClr val="a50021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15</xdr:row>
      <xdr:rowOff>127080</xdr:rowOff>
    </xdr:from>
    <xdr:to>
      <xdr:col>0</xdr:col>
      <xdr:colOff>141480</xdr:colOff>
      <xdr:row>16</xdr:row>
      <xdr:rowOff>96120</xdr:rowOff>
    </xdr:to>
    <xdr:pic>
      <xdr:nvPicPr>
        <xdr:cNvPr id="16" name="Picture 14" descr=""/>
        <xdr:cNvPicPr/>
      </xdr:nvPicPr>
      <xdr:blipFill>
        <a:blip r:embed="rId1"/>
        <a:stretch/>
      </xdr:blipFill>
      <xdr:spPr>
        <a:xfrm>
          <a:off x="0" y="2808360"/>
          <a:ext cx="141480" cy="131760"/>
        </a:xfrm>
        <a:prstGeom prst="rect">
          <a:avLst/>
        </a:prstGeom>
        <a:ln w="9360">
          <a:noFill/>
        </a:ln>
      </xdr:spPr>
    </xdr:pic>
    <xdr:clientData/>
  </xdr:twoCellAnchor>
  <xdr:twoCellAnchor editAs="absolute">
    <xdr:from>
      <xdr:col>0</xdr:col>
      <xdr:colOff>0</xdr:colOff>
      <xdr:row>19</xdr:row>
      <xdr:rowOff>124200</xdr:rowOff>
    </xdr:from>
    <xdr:to>
      <xdr:col>0</xdr:col>
      <xdr:colOff>141480</xdr:colOff>
      <xdr:row>20</xdr:row>
      <xdr:rowOff>93600</xdr:rowOff>
    </xdr:to>
    <xdr:pic>
      <xdr:nvPicPr>
        <xdr:cNvPr id="17" name="Picture 15" descr=""/>
        <xdr:cNvPicPr/>
      </xdr:nvPicPr>
      <xdr:blipFill>
        <a:blip r:embed="rId2"/>
        <a:stretch/>
      </xdr:blipFill>
      <xdr:spPr>
        <a:xfrm>
          <a:off x="0" y="3456000"/>
          <a:ext cx="141480" cy="131760"/>
        </a:xfrm>
        <a:prstGeom prst="rect">
          <a:avLst/>
        </a:prstGeom>
        <a:ln w="9360">
          <a:noFill/>
        </a:ln>
      </xdr:spPr>
    </xdr:pic>
    <xdr:clientData/>
  </xdr:twoCellAnchor>
  <xdr:twoCellAnchor editAs="absolute">
    <xdr:from>
      <xdr:col>0</xdr:col>
      <xdr:colOff>214560</xdr:colOff>
      <xdr:row>19</xdr:row>
      <xdr:rowOff>52920</xdr:rowOff>
    </xdr:from>
    <xdr:to>
      <xdr:col>1</xdr:col>
      <xdr:colOff>61200</xdr:colOff>
      <xdr:row>20</xdr:row>
      <xdr:rowOff>130680</xdr:rowOff>
    </xdr:to>
    <xdr:pic>
      <xdr:nvPicPr>
        <xdr:cNvPr id="18" name="Image 15" descr=""/>
        <xdr:cNvPicPr/>
      </xdr:nvPicPr>
      <xdr:blipFill>
        <a:blip r:embed="rId3"/>
        <a:stretch/>
      </xdr:blipFill>
      <xdr:spPr>
        <a:xfrm>
          <a:off x="214560" y="3384720"/>
          <a:ext cx="659160" cy="2401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</xdr:col>
      <xdr:colOff>221040</xdr:colOff>
      <xdr:row>19</xdr:row>
      <xdr:rowOff>116280</xdr:rowOff>
    </xdr:from>
    <xdr:to>
      <xdr:col>5</xdr:col>
      <xdr:colOff>155160</xdr:colOff>
      <xdr:row>20</xdr:row>
      <xdr:rowOff>155880</xdr:rowOff>
    </xdr:to>
    <xdr:pic>
      <xdr:nvPicPr>
        <xdr:cNvPr id="19" name="Image 16" descr=""/>
        <xdr:cNvPicPr/>
      </xdr:nvPicPr>
      <xdr:blipFill>
        <a:blip r:embed="rId4"/>
        <a:stretch/>
      </xdr:blipFill>
      <xdr:spPr>
        <a:xfrm>
          <a:off x="1649520" y="3448080"/>
          <a:ext cx="1865880" cy="201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214560</xdr:colOff>
      <xdr:row>13</xdr:row>
      <xdr:rowOff>88560</xdr:rowOff>
    </xdr:from>
    <xdr:to>
      <xdr:col>2</xdr:col>
      <xdr:colOff>169200</xdr:colOff>
      <xdr:row>18</xdr:row>
      <xdr:rowOff>138240</xdr:rowOff>
    </xdr:to>
    <xdr:pic>
      <xdr:nvPicPr>
        <xdr:cNvPr id="20" name="Image 17" descr=""/>
        <xdr:cNvPicPr/>
      </xdr:nvPicPr>
      <xdr:blipFill>
        <a:blip r:embed="rId5"/>
        <a:stretch/>
      </xdr:blipFill>
      <xdr:spPr>
        <a:xfrm>
          <a:off x="214560" y="2444760"/>
          <a:ext cx="1383120" cy="8625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615240</xdr:colOff>
      <xdr:row>14</xdr:row>
      <xdr:rowOff>114480</xdr:rowOff>
    </xdr:from>
    <xdr:to>
      <xdr:col>5</xdr:col>
      <xdr:colOff>675720</xdr:colOff>
      <xdr:row>18</xdr:row>
      <xdr:rowOff>98280</xdr:rowOff>
    </xdr:to>
    <xdr:pic>
      <xdr:nvPicPr>
        <xdr:cNvPr id="21" name="Image 18" descr=""/>
        <xdr:cNvPicPr/>
      </xdr:nvPicPr>
      <xdr:blipFill>
        <a:blip r:embed="rId6"/>
        <a:stretch/>
      </xdr:blipFill>
      <xdr:spPr>
        <a:xfrm>
          <a:off x="2652840" y="2633400"/>
          <a:ext cx="1383120" cy="633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15120</xdr:colOff>
      <xdr:row>13</xdr:row>
      <xdr:rowOff>12600</xdr:rowOff>
    </xdr:from>
    <xdr:to>
      <xdr:col>9</xdr:col>
      <xdr:colOff>687240</xdr:colOff>
      <xdr:row>17</xdr:row>
      <xdr:rowOff>97560</xdr:rowOff>
    </xdr:to>
    <xdr:pic>
      <xdr:nvPicPr>
        <xdr:cNvPr id="22" name="Image 19" descr=""/>
        <xdr:cNvPicPr/>
      </xdr:nvPicPr>
      <xdr:blipFill>
        <a:blip r:embed="rId7"/>
        <a:stretch/>
      </xdr:blipFill>
      <xdr:spPr>
        <a:xfrm>
          <a:off x="4888080" y="2368800"/>
          <a:ext cx="2297520" cy="7354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524520</xdr:colOff>
      <xdr:row>9</xdr:row>
      <xdr:rowOff>154800</xdr:rowOff>
    </xdr:from>
    <xdr:to>
      <xdr:col>8</xdr:col>
      <xdr:colOff>141480</xdr:colOff>
      <xdr:row>12</xdr:row>
      <xdr:rowOff>59760</xdr:rowOff>
    </xdr:to>
    <xdr:pic>
      <xdr:nvPicPr>
        <xdr:cNvPr id="23" name="Image 20" descr=""/>
        <xdr:cNvPicPr/>
      </xdr:nvPicPr>
      <xdr:blipFill>
        <a:blip r:embed="rId8"/>
        <a:stretch/>
      </xdr:blipFill>
      <xdr:spPr>
        <a:xfrm>
          <a:off x="3884760" y="1860840"/>
          <a:ext cx="1942200" cy="392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520200</xdr:colOff>
      <xdr:row>10</xdr:row>
      <xdr:rowOff>124200</xdr:rowOff>
    </xdr:from>
    <xdr:to>
      <xdr:col>5</xdr:col>
      <xdr:colOff>325440</xdr:colOff>
      <xdr:row>13</xdr:row>
      <xdr:rowOff>3600</xdr:rowOff>
    </xdr:to>
    <xdr:sp>
      <xdr:nvSpPr>
        <xdr:cNvPr id="24" name="CustomShape 1"/>
        <xdr:cNvSpPr/>
      </xdr:nvSpPr>
      <xdr:spPr>
        <a:xfrm>
          <a:off x="520200" y="1990440"/>
          <a:ext cx="3165480" cy="366840"/>
        </a:xfrm>
        <a:prstGeom prst="rect">
          <a:avLst/>
        </a:prstGeom>
        <a:solidFill>
          <a:srgbClr val="ffff99"/>
        </a:solidFill>
        <a:ln w="9360">
          <a:solidFill>
            <a:srgbClr val="a50021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/>
        <a:p>
          <a:pPr>
            <a:lnSpc>
              <a:spcPct val="100000"/>
            </a:lnSpc>
          </a:pPr>
          <a:r>
            <a:rPr b="0" lang="fr-FR" sz="18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omic Sans MS"/>
              <a:ea typeface="DejaVu Sans"/>
            </a:rPr>
            <a:t>2ème droite d’ajustement</a:t>
          </a:r>
          <a:endParaRPr b="0" lang="fr-FR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absolute">
    <xdr:from>
      <xdr:col>0</xdr:col>
      <xdr:colOff>304200</xdr:colOff>
      <xdr:row>16</xdr:row>
      <xdr:rowOff>12600</xdr:rowOff>
    </xdr:from>
    <xdr:to>
      <xdr:col>0</xdr:col>
      <xdr:colOff>445680</xdr:colOff>
      <xdr:row>16</xdr:row>
      <xdr:rowOff>144360</xdr:rowOff>
    </xdr:to>
    <xdr:pic>
      <xdr:nvPicPr>
        <xdr:cNvPr id="25" name="Picture 16" descr=""/>
        <xdr:cNvPicPr/>
      </xdr:nvPicPr>
      <xdr:blipFill>
        <a:blip r:embed="rId1"/>
        <a:stretch/>
      </xdr:blipFill>
      <xdr:spPr>
        <a:xfrm>
          <a:off x="304200" y="2854080"/>
          <a:ext cx="141480" cy="131760"/>
        </a:xfrm>
        <a:prstGeom prst="rect">
          <a:avLst/>
        </a:prstGeom>
        <a:ln w="9360">
          <a:noFill/>
        </a:ln>
      </xdr:spPr>
    </xdr:pic>
    <xdr:clientData/>
  </xdr:twoCellAnchor>
  <xdr:twoCellAnchor editAs="absolute">
    <xdr:from>
      <xdr:col>3</xdr:col>
      <xdr:colOff>66960</xdr:colOff>
      <xdr:row>16</xdr:row>
      <xdr:rowOff>83880</xdr:rowOff>
    </xdr:from>
    <xdr:to>
      <xdr:col>3</xdr:col>
      <xdr:colOff>568800</xdr:colOff>
      <xdr:row>16</xdr:row>
      <xdr:rowOff>84240</xdr:rowOff>
    </xdr:to>
    <xdr:sp>
      <xdr:nvSpPr>
        <xdr:cNvPr id="26" name="CustomShape 1"/>
        <xdr:cNvSpPr/>
      </xdr:nvSpPr>
      <xdr:spPr>
        <a:xfrm>
          <a:off x="2104560" y="2925360"/>
          <a:ext cx="501840" cy="360"/>
        </a:xfrm>
        <a:custGeom>
          <a:avLst/>
          <a:gdLst/>
          <a:ahLst/>
          <a:rect l="l" t="t" r="r" b="b"/>
          <a:pathLst>
            <a:path w="1399" h="1">
              <a:moveTo>
                <a:pt x="0" y="0"/>
              </a:moveTo>
              <a:lnTo>
                <a:pt x="1398" y="0"/>
              </a:lnTo>
            </a:path>
          </a:pathLst>
        </a:custGeom>
        <a:noFill/>
        <a:ln w="38160">
          <a:solidFill>
            <a:srgbClr val="a50021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379800</xdr:colOff>
      <xdr:row>16</xdr:row>
      <xdr:rowOff>83880</xdr:rowOff>
    </xdr:from>
    <xdr:to>
      <xdr:col>7</xdr:col>
      <xdr:colOff>109800</xdr:colOff>
      <xdr:row>16</xdr:row>
      <xdr:rowOff>84240</xdr:rowOff>
    </xdr:to>
    <xdr:sp>
      <xdr:nvSpPr>
        <xdr:cNvPr id="27" name="CustomShape 1"/>
        <xdr:cNvSpPr/>
      </xdr:nvSpPr>
      <xdr:spPr>
        <a:xfrm>
          <a:off x="4480920" y="2925360"/>
          <a:ext cx="501840" cy="360"/>
        </a:xfrm>
        <a:custGeom>
          <a:avLst/>
          <a:gdLst/>
          <a:ahLst/>
          <a:rect l="l" t="t" r="r" b="b"/>
          <a:pathLst>
            <a:path w="1399" h="1">
              <a:moveTo>
                <a:pt x="0" y="0"/>
              </a:moveTo>
              <a:lnTo>
                <a:pt x="1398" y="0"/>
              </a:lnTo>
            </a:path>
          </a:pathLst>
        </a:custGeom>
        <a:noFill/>
        <a:ln w="38160">
          <a:solidFill>
            <a:srgbClr val="a50021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28440</xdr:colOff>
      <xdr:row>20</xdr:row>
      <xdr:rowOff>81360</xdr:rowOff>
    </xdr:from>
    <xdr:to>
      <xdr:col>2</xdr:col>
      <xdr:colOff>530280</xdr:colOff>
      <xdr:row>20</xdr:row>
      <xdr:rowOff>81720</xdr:rowOff>
    </xdr:to>
    <xdr:sp>
      <xdr:nvSpPr>
        <xdr:cNvPr id="28" name="CustomShape 1"/>
        <xdr:cNvSpPr/>
      </xdr:nvSpPr>
      <xdr:spPr>
        <a:xfrm>
          <a:off x="1456920" y="3573000"/>
          <a:ext cx="501840" cy="360"/>
        </a:xfrm>
        <a:custGeom>
          <a:avLst/>
          <a:gdLst/>
          <a:ahLst/>
          <a:rect l="l" t="t" r="r" b="b"/>
          <a:pathLst>
            <a:path w="1399" h="1">
              <a:moveTo>
                <a:pt x="0" y="0"/>
              </a:moveTo>
              <a:lnTo>
                <a:pt x="1398" y="0"/>
              </a:lnTo>
            </a:path>
          </a:pathLst>
        </a:custGeom>
        <a:noFill/>
        <a:ln w="38160">
          <a:solidFill>
            <a:srgbClr val="a50021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304200</xdr:colOff>
      <xdr:row>20</xdr:row>
      <xdr:rowOff>10080</xdr:rowOff>
    </xdr:from>
    <xdr:to>
      <xdr:col>0</xdr:col>
      <xdr:colOff>445680</xdr:colOff>
      <xdr:row>20</xdr:row>
      <xdr:rowOff>141840</xdr:rowOff>
    </xdr:to>
    <xdr:pic>
      <xdr:nvPicPr>
        <xdr:cNvPr id="29" name="Picture 25" descr=""/>
        <xdr:cNvPicPr/>
      </xdr:nvPicPr>
      <xdr:blipFill>
        <a:blip r:embed="rId2"/>
        <a:stretch/>
      </xdr:blipFill>
      <xdr:spPr>
        <a:xfrm>
          <a:off x="304200" y="3501720"/>
          <a:ext cx="141480" cy="131760"/>
        </a:xfrm>
        <a:prstGeom prst="rect">
          <a:avLst/>
        </a:prstGeom>
        <a:ln w="9360">
          <a:noFill/>
        </a:ln>
      </xdr:spPr>
    </xdr:pic>
    <xdr:clientData/>
  </xdr:twoCellAnchor>
  <xdr:twoCellAnchor editAs="absolute">
    <xdr:from>
      <xdr:col>0</xdr:col>
      <xdr:colOff>582120</xdr:colOff>
      <xdr:row>13</xdr:row>
      <xdr:rowOff>127080</xdr:rowOff>
    </xdr:from>
    <xdr:to>
      <xdr:col>2</xdr:col>
      <xdr:colOff>549720</xdr:colOff>
      <xdr:row>19</xdr:row>
      <xdr:rowOff>26640</xdr:rowOff>
    </xdr:to>
    <xdr:pic>
      <xdr:nvPicPr>
        <xdr:cNvPr id="30" name="Image 9" descr=""/>
        <xdr:cNvPicPr/>
      </xdr:nvPicPr>
      <xdr:blipFill>
        <a:blip r:embed="rId3"/>
        <a:stretch/>
      </xdr:blipFill>
      <xdr:spPr>
        <a:xfrm>
          <a:off x="582120" y="2480760"/>
          <a:ext cx="1396080" cy="875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73080</xdr:colOff>
      <xdr:row>13</xdr:row>
      <xdr:rowOff>140040</xdr:rowOff>
    </xdr:from>
    <xdr:to>
      <xdr:col>6</xdr:col>
      <xdr:colOff>112320</xdr:colOff>
      <xdr:row>17</xdr:row>
      <xdr:rowOff>123840</xdr:rowOff>
    </xdr:to>
    <xdr:pic>
      <xdr:nvPicPr>
        <xdr:cNvPr id="31" name="Image 10" descr=""/>
        <xdr:cNvPicPr/>
      </xdr:nvPicPr>
      <xdr:blipFill>
        <a:blip r:embed="rId4"/>
        <a:stretch/>
      </xdr:blipFill>
      <xdr:spPr>
        <a:xfrm>
          <a:off x="2817360" y="2493720"/>
          <a:ext cx="1396080" cy="633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382680</xdr:colOff>
      <xdr:row>13</xdr:row>
      <xdr:rowOff>63720</xdr:rowOff>
    </xdr:from>
    <xdr:to>
      <xdr:col>10</xdr:col>
      <xdr:colOff>267480</xdr:colOff>
      <xdr:row>17</xdr:row>
      <xdr:rowOff>149040</xdr:rowOff>
    </xdr:to>
    <xdr:pic>
      <xdr:nvPicPr>
        <xdr:cNvPr id="32" name="Image 11" descr=""/>
        <xdr:cNvPicPr/>
      </xdr:nvPicPr>
      <xdr:blipFill>
        <a:blip r:embed="rId5"/>
        <a:stretch/>
      </xdr:blipFill>
      <xdr:spPr>
        <a:xfrm>
          <a:off x="5255640" y="2417400"/>
          <a:ext cx="2323080" cy="7354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632880</xdr:colOff>
      <xdr:row>19</xdr:row>
      <xdr:rowOff>91440</xdr:rowOff>
    </xdr:from>
    <xdr:to>
      <xdr:col>1</xdr:col>
      <xdr:colOff>530640</xdr:colOff>
      <xdr:row>21</xdr:row>
      <xdr:rowOff>6480</xdr:rowOff>
    </xdr:to>
    <xdr:pic>
      <xdr:nvPicPr>
        <xdr:cNvPr id="33" name="Image 12" descr=""/>
        <xdr:cNvPicPr/>
      </xdr:nvPicPr>
      <xdr:blipFill>
        <a:blip r:embed="rId6"/>
        <a:stretch/>
      </xdr:blipFill>
      <xdr:spPr>
        <a:xfrm>
          <a:off x="632880" y="3420720"/>
          <a:ext cx="710280" cy="2401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5040</xdr:colOff>
      <xdr:row>20</xdr:row>
      <xdr:rowOff>5400</xdr:rowOff>
    </xdr:from>
    <xdr:to>
      <xdr:col>5</xdr:col>
      <xdr:colOff>649800</xdr:colOff>
      <xdr:row>21</xdr:row>
      <xdr:rowOff>44640</xdr:rowOff>
    </xdr:to>
    <xdr:pic>
      <xdr:nvPicPr>
        <xdr:cNvPr id="34" name="Image 13" descr=""/>
        <xdr:cNvPicPr/>
      </xdr:nvPicPr>
      <xdr:blipFill>
        <a:blip r:embed="rId7"/>
        <a:stretch/>
      </xdr:blipFill>
      <xdr:spPr>
        <a:xfrm>
          <a:off x="2042640" y="3497040"/>
          <a:ext cx="1967400" cy="201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6</xdr:col>
      <xdr:colOff>75240</xdr:colOff>
      <xdr:row>10</xdr:row>
      <xdr:rowOff>43200</xdr:rowOff>
    </xdr:from>
    <xdr:to>
      <xdr:col>8</xdr:col>
      <xdr:colOff>597960</xdr:colOff>
      <xdr:row>12</xdr:row>
      <xdr:rowOff>110880</xdr:rowOff>
    </xdr:to>
    <xdr:pic>
      <xdr:nvPicPr>
        <xdr:cNvPr id="35" name="Image 14" descr=""/>
        <xdr:cNvPicPr/>
      </xdr:nvPicPr>
      <xdr:blipFill>
        <a:blip r:embed="rId8"/>
        <a:stretch/>
      </xdr:blipFill>
      <xdr:spPr>
        <a:xfrm>
          <a:off x="4176360" y="1909440"/>
          <a:ext cx="2107080" cy="392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205560</xdr:colOff>
      <xdr:row>22</xdr:row>
      <xdr:rowOff>73080</xdr:rowOff>
    </xdr:from>
    <xdr:to>
      <xdr:col>5</xdr:col>
      <xdr:colOff>257400</xdr:colOff>
      <xdr:row>37</xdr:row>
      <xdr:rowOff>82080</xdr:rowOff>
    </xdr:to>
    <xdr:graphicFrame>
      <xdr:nvGraphicFramePr>
        <xdr:cNvPr id="36" name=""/>
        <xdr:cNvGraphicFramePr/>
      </xdr:nvGraphicFramePr>
      <xdr:xfrm>
        <a:off x="205560" y="3893760"/>
        <a:ext cx="3787200" cy="244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191160</xdr:colOff>
      <xdr:row>22</xdr:row>
      <xdr:rowOff>105840</xdr:rowOff>
    </xdr:from>
    <xdr:to>
      <xdr:col>10</xdr:col>
      <xdr:colOff>479160</xdr:colOff>
      <xdr:row>37</xdr:row>
      <xdr:rowOff>41400</xdr:rowOff>
    </xdr:to>
    <xdr:graphicFrame>
      <xdr:nvGraphicFramePr>
        <xdr:cNvPr id="37" name=""/>
        <xdr:cNvGraphicFramePr/>
      </xdr:nvGraphicFramePr>
      <xdr:xfrm>
        <a:off x="3926520" y="3926520"/>
        <a:ext cx="4239000" cy="237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133200</xdr:colOff>
      <xdr:row>8</xdr:row>
      <xdr:rowOff>78120</xdr:rowOff>
    </xdr:from>
    <xdr:to>
      <xdr:col>3</xdr:col>
      <xdr:colOff>616680</xdr:colOff>
      <xdr:row>19</xdr:row>
      <xdr:rowOff>21600</xdr:rowOff>
    </xdr:to>
    <xdr:graphicFrame>
      <xdr:nvGraphicFramePr>
        <xdr:cNvPr id="38" name=""/>
        <xdr:cNvGraphicFramePr/>
      </xdr:nvGraphicFramePr>
      <xdr:xfrm>
        <a:off x="133200" y="1378440"/>
        <a:ext cx="2921760" cy="1731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357480</xdr:colOff>
      <xdr:row>8</xdr:row>
      <xdr:rowOff>113400</xdr:rowOff>
    </xdr:from>
    <xdr:to>
      <xdr:col>8</xdr:col>
      <xdr:colOff>601560</xdr:colOff>
      <xdr:row>19</xdr:row>
      <xdr:rowOff>151920</xdr:rowOff>
    </xdr:to>
    <xdr:graphicFrame>
      <xdr:nvGraphicFramePr>
        <xdr:cNvPr id="39" name=""/>
        <xdr:cNvGraphicFramePr/>
      </xdr:nvGraphicFramePr>
      <xdr:xfrm>
        <a:off x="3608640" y="1413720"/>
        <a:ext cx="3495240" cy="182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C7" activeCellId="0" sqref="C7"/>
    </sheetView>
  </sheetViews>
  <sheetFormatPr defaultRowHeight="12.8"/>
  <cols>
    <col collapsed="false" hidden="false" max="1025" min="1" style="0" width="11.5204081632653"/>
  </cols>
  <sheetData>
    <row r="1" customFormat="false" ht="16.4" hidden="false" customHeight="false" outlineLevel="0" collapsed="false">
      <c r="A1" s="1" t="s">
        <v>0</v>
      </c>
      <c r="B1" s="2"/>
      <c r="C1" s="3" t="n">
        <v>1</v>
      </c>
      <c r="D1" s="3" t="n">
        <v>4</v>
      </c>
      <c r="E1" s="4" t="s">
        <v>1</v>
      </c>
      <c r="F1" s="5" t="s">
        <v>2</v>
      </c>
      <c r="G1" s="6" t="s">
        <v>3</v>
      </c>
      <c r="H1" s="6" t="s">
        <v>4</v>
      </c>
      <c r="I1" s="7" t="s">
        <v>5</v>
      </c>
    </row>
    <row r="2" customFormat="false" ht="12.8" hidden="false" customHeight="false" outlineLevel="0" collapsed="false">
      <c r="A2" s="8" t="n">
        <v>5</v>
      </c>
      <c r="B2" s="1" t="n">
        <v>15</v>
      </c>
      <c r="C2" s="1" t="n">
        <v>35</v>
      </c>
      <c r="D2" s="1" t="n">
        <v>45</v>
      </c>
      <c r="E2" s="1"/>
    </row>
    <row r="3" customFormat="false" ht="12.8" hidden="false" customHeight="false" outlineLevel="0" collapsed="false">
      <c r="A3" s="8" t="n">
        <v>15</v>
      </c>
      <c r="B3" s="1" t="n">
        <v>30</v>
      </c>
      <c r="C3" s="1" t="n">
        <v>20</v>
      </c>
      <c r="D3" s="1" t="n">
        <v>25</v>
      </c>
      <c r="E3" s="1"/>
    </row>
    <row r="4" customFormat="false" ht="14.95" hidden="false" customHeight="false" outlineLevel="0" collapsed="false">
      <c r="A4" s="9" t="s">
        <v>1</v>
      </c>
      <c r="B4" s="1"/>
      <c r="C4" s="1"/>
      <c r="D4" s="1"/>
      <c r="E4" s="1"/>
    </row>
    <row r="5" customFormat="false" ht="14.95" hidden="false" customHeight="false" outlineLevel="0" collapsed="false">
      <c r="A5" s="10" t="s">
        <v>6</v>
      </c>
    </row>
    <row r="6" customFormat="false" ht="16.4" hidden="false" customHeight="false" outlineLevel="0" collapsed="false">
      <c r="A6" s="11" t="s">
        <v>7</v>
      </c>
    </row>
    <row r="7" customFormat="false" ht="16.4" hidden="false" customHeight="false" outlineLevel="0" collapsed="false">
      <c r="A7" s="11" t="s">
        <v>8</v>
      </c>
    </row>
    <row r="8" customFormat="false" ht="16.4" hidden="false" customHeight="false" outlineLevel="0" collapsed="false">
      <c r="A8" s="12" t="s">
        <v>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I10" activeCellId="0" sqref="I10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18" t="s">
        <v>12</v>
      </c>
      <c r="B1" s="18" t="s">
        <v>35</v>
      </c>
      <c r="G1" s="53" t="s">
        <v>12</v>
      </c>
      <c r="H1" s="53" t="s">
        <v>36</v>
      </c>
    </row>
    <row r="2" customFormat="false" ht="12.8" hidden="false" customHeight="false" outlineLevel="0" collapsed="false">
      <c r="A2" s="1" t="n">
        <v>1</v>
      </c>
      <c r="B2" s="1" t="n">
        <v>5</v>
      </c>
      <c r="G2" s="1" t="n">
        <v>1</v>
      </c>
      <c r="H2" s="1" t="n">
        <v>5</v>
      </c>
    </row>
    <row r="3" customFormat="false" ht="12.8" hidden="false" customHeight="false" outlineLevel="0" collapsed="false">
      <c r="A3" s="1" t="n">
        <v>3</v>
      </c>
      <c r="B3" s="1" t="n">
        <v>12</v>
      </c>
      <c r="G3" s="1" t="n">
        <v>2</v>
      </c>
      <c r="H3" s="1" t="n">
        <v>3</v>
      </c>
    </row>
    <row r="4" customFormat="false" ht="12.8" hidden="false" customHeight="false" outlineLevel="0" collapsed="false">
      <c r="A4" s="1" t="n">
        <v>5</v>
      </c>
      <c r="B4" s="1" t="n">
        <v>6</v>
      </c>
      <c r="G4" s="1" t="n">
        <v>5</v>
      </c>
      <c r="H4" s="1" t="n">
        <v>8</v>
      </c>
    </row>
    <row r="5" customFormat="false" ht="12.8" hidden="false" customHeight="false" outlineLevel="0" collapsed="false">
      <c r="A5" s="1" t="n">
        <v>7</v>
      </c>
      <c r="B5" s="1" t="n">
        <v>9</v>
      </c>
      <c r="G5" s="1" t="n">
        <v>8</v>
      </c>
      <c r="H5" s="1" t="n">
        <v>9</v>
      </c>
    </row>
    <row r="6" customFormat="false" ht="12.8" hidden="false" customHeight="false" outlineLevel="0" collapsed="false">
      <c r="A6" s="1" t="n">
        <v>8</v>
      </c>
      <c r="B6" s="1" t="n">
        <v>14</v>
      </c>
      <c r="G6" s="1" t="n">
        <v>9</v>
      </c>
      <c r="H6" s="1" t="n">
        <v>12</v>
      </c>
    </row>
    <row r="7" customFormat="false" ht="12.8" hidden="false" customHeight="false" outlineLevel="0" collapsed="false">
      <c r="A7" s="1" t="n">
        <v>9</v>
      </c>
      <c r="B7" s="1" t="n">
        <v>17</v>
      </c>
      <c r="G7" s="1" t="n">
        <v>11</v>
      </c>
      <c r="H7" s="1" t="n">
        <v>7</v>
      </c>
    </row>
    <row r="8" customFormat="false" ht="12.8" hidden="false" customHeight="false" outlineLevel="0" collapsed="false">
      <c r="A8" s="1" t="n">
        <v>12</v>
      </c>
      <c r="B8" s="1" t="n">
        <v>5</v>
      </c>
      <c r="G8" s="1" t="n">
        <v>14</v>
      </c>
      <c r="H8" s="1" t="n">
        <v>15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I8" activeCellId="0" sqref="I8"/>
    </sheetView>
  </sheetViews>
  <sheetFormatPr defaultRowHeight="12.8"/>
  <cols>
    <col collapsed="false" hidden="false" max="1" min="1" style="0" width="11.5204081632653"/>
    <col collapsed="false" hidden="false" max="4" min="2" style="0" width="9.63775510204082"/>
    <col collapsed="false" hidden="false" max="5" min="5" style="0" width="10.1581632653061"/>
    <col collapsed="false" hidden="false" max="6" min="6" style="0" width="10.5"/>
    <col collapsed="false" hidden="false" max="7" min="7" style="0" width="10.9336734693878"/>
    <col collapsed="false" hidden="false" max="1025" min="8" style="0" width="11.5204081632653"/>
  </cols>
  <sheetData>
    <row r="1" customFormat="false" ht="16.4" hidden="false" customHeight="false" outlineLevel="0" collapsed="false">
      <c r="A1" s="1" t="s">
        <v>0</v>
      </c>
      <c r="B1" s="13" t="n">
        <v>1</v>
      </c>
      <c r="C1" s="13" t="n">
        <v>4</v>
      </c>
      <c r="D1" s="13" t="n">
        <v>10</v>
      </c>
      <c r="E1" s="14" t="s">
        <v>1</v>
      </c>
      <c r="F1" s="15" t="s">
        <v>2</v>
      </c>
      <c r="G1" s="15" t="s">
        <v>9</v>
      </c>
      <c r="H1" s="16" t="s">
        <v>3</v>
      </c>
      <c r="I1" s="16" t="s">
        <v>4</v>
      </c>
      <c r="J1" s="17" t="s">
        <v>5</v>
      </c>
    </row>
    <row r="2" customFormat="false" ht="12.8" hidden="false" customHeight="false" outlineLevel="0" collapsed="false">
      <c r="A2" s="18" t="n">
        <v>5</v>
      </c>
      <c r="B2" s="1" t="n">
        <v>15</v>
      </c>
      <c r="C2" s="1" t="n">
        <v>35</v>
      </c>
      <c r="D2" s="1" t="n">
        <v>45</v>
      </c>
      <c r="E2" s="19" t="n">
        <f aca="false">SUM(B2:D2)</f>
        <v>95</v>
      </c>
      <c r="F2" s="20" t="n">
        <f aca="false">E2*A2</f>
        <v>475</v>
      </c>
      <c r="G2" s="20" t="n">
        <f aca="false">E2*A2^2</f>
        <v>2375</v>
      </c>
      <c r="H2" s="21"/>
      <c r="I2" s="1"/>
      <c r="J2" s="1"/>
    </row>
    <row r="3" customFormat="false" ht="12.8" hidden="false" customHeight="false" outlineLevel="0" collapsed="false">
      <c r="A3" s="18" t="n">
        <v>15</v>
      </c>
      <c r="B3" s="1" t="n">
        <v>30</v>
      </c>
      <c r="C3" s="1" t="n">
        <v>20</v>
      </c>
      <c r="D3" s="1" t="n">
        <v>25</v>
      </c>
      <c r="E3" s="19" t="n">
        <f aca="false">SUM(B3:D3)</f>
        <v>75</v>
      </c>
      <c r="F3" s="20" t="n">
        <f aca="false">E3*A3</f>
        <v>1125</v>
      </c>
      <c r="G3" s="20" t="n">
        <f aca="false">E3*A3^2</f>
        <v>16875</v>
      </c>
      <c r="H3" s="21"/>
      <c r="I3" s="1"/>
      <c r="J3" s="1"/>
    </row>
    <row r="4" customFormat="false" ht="14.95" hidden="false" customHeight="false" outlineLevel="0" collapsed="false">
      <c r="A4" s="14" t="s">
        <v>1</v>
      </c>
      <c r="B4" s="22" t="n">
        <f aca="false">SUM(B2:B3)</f>
        <v>45</v>
      </c>
      <c r="C4" s="22" t="n">
        <f aca="false">SUM(C2:C3)</f>
        <v>55</v>
      </c>
      <c r="D4" s="22" t="n">
        <f aca="false">SUM(D2:D3)</f>
        <v>70</v>
      </c>
      <c r="E4" s="23" t="n">
        <f aca="false">SUM(B4:D4)</f>
        <v>170</v>
      </c>
      <c r="F4" s="24" t="n">
        <f aca="false">SUM(F2:F3)</f>
        <v>1600</v>
      </c>
      <c r="G4" s="24" t="n">
        <f aca="false">SUM(G2:G3)</f>
        <v>19250</v>
      </c>
      <c r="H4" s="1"/>
      <c r="I4" s="1"/>
      <c r="J4" s="1"/>
    </row>
    <row r="5" customFormat="false" ht="14.9" hidden="false" customHeight="false" outlineLevel="0" collapsed="false">
      <c r="A5" s="25" t="s">
        <v>6</v>
      </c>
      <c r="B5" s="1" t="n">
        <f aca="false">B4*B1</f>
        <v>45</v>
      </c>
      <c r="C5" s="1" t="n">
        <f aca="false">C4*C1</f>
        <v>220</v>
      </c>
      <c r="D5" s="1" t="n">
        <f aca="false">D4*D1</f>
        <v>700</v>
      </c>
      <c r="E5" s="26" t="n">
        <f aca="false">SUM(B5:D5)</f>
        <v>965</v>
      </c>
    </row>
    <row r="6" customFormat="false" ht="14.95" hidden="false" customHeight="false" outlineLevel="0" collapsed="false">
      <c r="A6" s="25" t="s">
        <v>10</v>
      </c>
      <c r="B6" s="1" t="n">
        <f aca="false">B4*B1^2</f>
        <v>45</v>
      </c>
      <c r="C6" s="1" t="n">
        <f aca="false">C4*C1^2</f>
        <v>880</v>
      </c>
      <c r="D6" s="1" t="n">
        <f aca="false">D4*D1^2</f>
        <v>7000</v>
      </c>
      <c r="E6" s="27" t="n">
        <f aca="false">SUM(B6:D6)</f>
        <v>7925</v>
      </c>
      <c r="G6" s="0" t="s">
        <v>11</v>
      </c>
    </row>
    <row r="7" customFormat="false" ht="16.4" hidden="false" customHeight="false" outlineLevel="0" collapsed="false">
      <c r="A7" s="28" t="s">
        <v>7</v>
      </c>
      <c r="B7" s="1"/>
      <c r="C7" s="1"/>
      <c r="D7" s="1"/>
      <c r="E7" s="1"/>
      <c r="H7" s="29" t="s">
        <v>12</v>
      </c>
      <c r="I7" s="29" t="s">
        <v>13</v>
      </c>
    </row>
    <row r="8" customFormat="false" ht="16.4" hidden="false" customHeight="false" outlineLevel="0" collapsed="false">
      <c r="A8" s="28" t="s">
        <v>8</v>
      </c>
      <c r="B8" s="1"/>
      <c r="C8" s="1"/>
      <c r="D8" s="1"/>
      <c r="E8" s="1"/>
      <c r="G8" s="1" t="s">
        <v>14</v>
      </c>
      <c r="H8" s="30" t="n">
        <f aca="false">F4/E4</f>
        <v>9.41176470588235</v>
      </c>
      <c r="I8" s="30" t="n">
        <f aca="false">E5/E4</f>
        <v>5.67647058823529</v>
      </c>
    </row>
    <row r="9" customFormat="false" ht="16.4" hidden="false" customHeight="false" outlineLevel="0" collapsed="false">
      <c r="A9" s="17" t="s">
        <v>5</v>
      </c>
      <c r="B9" s="1"/>
      <c r="C9" s="1"/>
      <c r="D9" s="1"/>
      <c r="E9" s="1"/>
      <c r="G9" s="1" t="s">
        <v>15</v>
      </c>
      <c r="H9" s="30" t="n">
        <f aca="false">G4/E4-H8^2</f>
        <v>24.6539792387543</v>
      </c>
      <c r="I9" s="30" t="n">
        <f aca="false">E6/E4-I8^2</f>
        <v>14.3953287197232</v>
      </c>
    </row>
    <row r="10" customFormat="false" ht="12.8" hidden="false" customHeight="false" outlineLevel="0" collapsed="false">
      <c r="G10" s="1" t="s">
        <v>16</v>
      </c>
      <c r="H10" s="30" t="n">
        <f aca="false">SQRT(H9)</f>
        <v>4.96527735768651</v>
      </c>
      <c r="I10" s="30" t="n">
        <f aca="false">SQRT(I9)</f>
        <v>3.79411764705882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E15" activeCellId="0" sqref="E15"/>
    </sheetView>
  </sheetViews>
  <sheetFormatPr defaultRowHeight="12.8"/>
  <cols>
    <col collapsed="false" hidden="false" max="1" min="1" style="0" width="11.5204081632653"/>
    <col collapsed="false" hidden="false" max="2" min="2" style="0" width="8.72959183673469"/>
    <col collapsed="false" hidden="false" max="3" min="3" style="0" width="8.63265306122449"/>
    <col collapsed="false" hidden="false" max="4" min="4" style="0" width="10.015306122449"/>
    <col collapsed="false" hidden="false" max="5" min="5" style="0" width="8.72959183673469"/>
    <col collapsed="false" hidden="false" max="6" min="6" style="0" width="10.5"/>
    <col collapsed="false" hidden="false" max="7" min="7" style="0" width="10.9336734693878"/>
    <col collapsed="false" hidden="false" max="1025" min="8" style="0" width="11.5204081632653"/>
  </cols>
  <sheetData>
    <row r="1" customFormat="false" ht="16.05" hidden="false" customHeight="false" outlineLevel="0" collapsed="false">
      <c r="A1" s="1" t="s">
        <v>0</v>
      </c>
      <c r="B1" s="13" t="n">
        <v>1</v>
      </c>
      <c r="C1" s="13" t="n">
        <v>4</v>
      </c>
      <c r="D1" s="13" t="n">
        <v>10</v>
      </c>
      <c r="E1" s="14" t="s">
        <v>17</v>
      </c>
      <c r="F1" s="15" t="s">
        <v>2</v>
      </c>
      <c r="G1" s="15" t="s">
        <v>9</v>
      </c>
      <c r="H1" s="16" t="s">
        <v>3</v>
      </c>
      <c r="I1" s="16" t="s">
        <v>4</v>
      </c>
      <c r="J1" s="17" t="s">
        <v>5</v>
      </c>
    </row>
    <row r="2" customFormat="false" ht="12.8" hidden="false" customHeight="false" outlineLevel="0" collapsed="false">
      <c r="A2" s="18" t="n">
        <v>5</v>
      </c>
      <c r="B2" s="1" t="n">
        <v>15</v>
      </c>
      <c r="C2" s="1" t="n">
        <v>35</v>
      </c>
      <c r="D2" s="1" t="n">
        <v>45</v>
      </c>
      <c r="E2" s="19" t="n">
        <f aca="false">SUM(B2:D2)</f>
        <v>95</v>
      </c>
      <c r="F2" s="20" t="n">
        <f aca="false">E2*A2</f>
        <v>475</v>
      </c>
      <c r="G2" s="20" t="n">
        <f aca="false">E2*A2^2</f>
        <v>2375</v>
      </c>
      <c r="H2" s="21" t="n">
        <f aca="false">B$1*B2+C$1*C2+D$1*D2</f>
        <v>605</v>
      </c>
      <c r="I2" s="1" t="n">
        <f aca="false">SUMPRODUCT(B$1:D$1,B$1:D$1,B2:D2)</f>
        <v>5075</v>
      </c>
      <c r="J2" s="1"/>
    </row>
    <row r="3" customFormat="false" ht="12.8" hidden="false" customHeight="false" outlineLevel="0" collapsed="false">
      <c r="A3" s="18" t="n">
        <v>15</v>
      </c>
      <c r="B3" s="1" t="n">
        <v>30</v>
      </c>
      <c r="C3" s="1" t="n">
        <v>20</v>
      </c>
      <c r="D3" s="1" t="n">
        <v>25</v>
      </c>
      <c r="E3" s="19" t="n">
        <f aca="false">SUM(B3:D3)</f>
        <v>75</v>
      </c>
      <c r="F3" s="20" t="n">
        <f aca="false">E3*A3</f>
        <v>1125</v>
      </c>
      <c r="G3" s="20" t="n">
        <f aca="false">E3*A3^2</f>
        <v>16875</v>
      </c>
      <c r="H3" s="21" t="n">
        <f aca="false">B$1*B3+C$1*C3+D$1*D3</f>
        <v>360</v>
      </c>
      <c r="I3" s="1" t="n">
        <f aca="false">SUMPRODUCT(B$1:D$1,B$1:D$1,B3:D3)</f>
        <v>2850</v>
      </c>
      <c r="J3" s="1"/>
    </row>
    <row r="4" customFormat="false" ht="14.45" hidden="false" customHeight="false" outlineLevel="0" collapsed="false">
      <c r="A4" s="14" t="s">
        <v>1</v>
      </c>
      <c r="B4" s="22" t="n">
        <f aca="false">SUM(B2:B3)</f>
        <v>45</v>
      </c>
      <c r="C4" s="22" t="n">
        <f aca="false">SUM(C2:C3)</f>
        <v>55</v>
      </c>
      <c r="D4" s="22" t="n">
        <f aca="false">SUM(D2:D3)</f>
        <v>70</v>
      </c>
      <c r="E4" s="23" t="n">
        <f aca="false">SUM(B4:D4)</f>
        <v>170</v>
      </c>
      <c r="F4" s="24" t="n">
        <f aca="false">SUM(F2:F3)</f>
        <v>1600</v>
      </c>
      <c r="G4" s="24" t="n">
        <f aca="false">SUM(G2:G3)</f>
        <v>19250</v>
      </c>
      <c r="H4" s="26" t="n">
        <f aca="false">SUM(H2:H3)</f>
        <v>965</v>
      </c>
      <c r="I4" s="27" t="n">
        <f aca="false">SUM(I2:I3)</f>
        <v>7925</v>
      </c>
      <c r="J4" s="1"/>
    </row>
    <row r="5" customFormat="false" ht="14.9" hidden="false" customHeight="false" outlineLevel="0" collapsed="false">
      <c r="A5" s="25" t="s">
        <v>6</v>
      </c>
      <c r="B5" s="1" t="n">
        <f aca="false">B4*B1</f>
        <v>45</v>
      </c>
      <c r="C5" s="1" t="n">
        <f aca="false">C4*C1</f>
        <v>220</v>
      </c>
      <c r="D5" s="1" t="n">
        <f aca="false">D4*D1</f>
        <v>700</v>
      </c>
      <c r="E5" s="26" t="n">
        <f aca="false">SUM(B5:D5)</f>
        <v>965</v>
      </c>
    </row>
    <row r="6" customFormat="false" ht="14.95" hidden="false" customHeight="false" outlineLevel="0" collapsed="false">
      <c r="A6" s="25" t="s">
        <v>10</v>
      </c>
      <c r="B6" s="1" t="n">
        <f aca="false">B4*B1^2</f>
        <v>45</v>
      </c>
      <c r="C6" s="1" t="n">
        <f aca="false">C4*C1^2</f>
        <v>880</v>
      </c>
      <c r="D6" s="1" t="n">
        <f aca="false">D4*D1^2</f>
        <v>7000</v>
      </c>
      <c r="E6" s="27" t="n">
        <f aca="false">SUM(B6:D6)</f>
        <v>7925</v>
      </c>
      <c r="G6" s="0" t="s">
        <v>11</v>
      </c>
    </row>
    <row r="7" customFormat="false" ht="16.05" hidden="false" customHeight="false" outlineLevel="0" collapsed="false">
      <c r="A7" s="28" t="s">
        <v>7</v>
      </c>
      <c r="B7" s="1" t="n">
        <f aca="false">$A2*B2+$A3*B3</f>
        <v>525</v>
      </c>
      <c r="C7" s="1" t="n">
        <f aca="false">$A2*C2+$A3*C3</f>
        <v>475</v>
      </c>
      <c r="D7" s="1" t="n">
        <f aca="false">$A2*D2+$A3*D3</f>
        <v>600</v>
      </c>
      <c r="E7" s="24" t="n">
        <f aca="false">SUM(B7:D7)</f>
        <v>1600</v>
      </c>
      <c r="H7" s="18" t="s">
        <v>12</v>
      </c>
      <c r="I7" s="31" t="s">
        <v>13</v>
      </c>
    </row>
    <row r="8" customFormat="false" ht="16.05" hidden="false" customHeight="false" outlineLevel="0" collapsed="false">
      <c r="A8" s="28" t="s">
        <v>8</v>
      </c>
      <c r="B8" s="1" t="n">
        <f aca="false">SUMPRODUCT($A2:$A3,$A2:$A3,B2:B3)</f>
        <v>7125</v>
      </c>
      <c r="C8" s="1" t="n">
        <f aca="false">SUMPRODUCT($A2:$A3,$A2:$A3,C2:C3)</f>
        <v>5375</v>
      </c>
      <c r="D8" s="1" t="n">
        <f aca="false">SUMPRODUCT($A2:$A3,$A2:$A3,D2:D3)</f>
        <v>6750</v>
      </c>
      <c r="E8" s="24" t="n">
        <f aca="false">SUM(B8:D8)</f>
        <v>19250</v>
      </c>
      <c r="G8" s="1" t="s">
        <v>14</v>
      </c>
      <c r="H8" s="32" t="n">
        <f aca="false">F4/E4</f>
        <v>9.41176470588235</v>
      </c>
      <c r="I8" s="32" t="n">
        <f aca="false">E5/E4</f>
        <v>5.67647058823529</v>
      </c>
    </row>
    <row r="9" customFormat="false" ht="16.4" hidden="false" customHeight="false" outlineLevel="0" collapsed="false">
      <c r="A9" s="17" t="s">
        <v>5</v>
      </c>
      <c r="B9" s="1"/>
      <c r="C9" s="1"/>
      <c r="D9" s="1"/>
      <c r="E9" s="1"/>
      <c r="G9" s="1" t="s">
        <v>15</v>
      </c>
      <c r="H9" s="30" t="n">
        <f aca="false">G4/E4-H8^2</f>
        <v>24.6539792387543</v>
      </c>
      <c r="I9" s="30" t="n">
        <f aca="false">E6/E4-I8^2</f>
        <v>14.3953287197232</v>
      </c>
    </row>
    <row r="10" customFormat="false" ht="12.8" hidden="false" customHeight="false" outlineLevel="0" collapsed="false">
      <c r="G10" s="1" t="s">
        <v>16</v>
      </c>
      <c r="H10" s="30" t="n">
        <f aca="false">SQRT(H9)</f>
        <v>4.96527735768651</v>
      </c>
      <c r="I10" s="30" t="n">
        <f aca="false">SQRT(I9)</f>
        <v>3.79411764705882</v>
      </c>
    </row>
    <row r="12" customFormat="false" ht="12.8" hidden="false" customHeight="false" outlineLevel="0" collapsed="false">
      <c r="D12" s="33" t="s">
        <v>18</v>
      </c>
      <c r="E12" s="33"/>
      <c r="F12" s="33"/>
      <c r="G12" s="33"/>
      <c r="H12" s="33"/>
      <c r="I12" s="33"/>
      <c r="J12" s="33"/>
    </row>
    <row r="14" customFormat="false" ht="12.8" hidden="false" customHeight="false" outlineLevel="0" collapsed="false">
      <c r="D14" s="34" t="s">
        <v>19</v>
      </c>
      <c r="E14" s="34"/>
      <c r="F14" s="34"/>
      <c r="G14" s="34"/>
      <c r="I14" s="35" t="s">
        <v>20</v>
      </c>
      <c r="J14" s="35"/>
    </row>
    <row r="15" customFormat="false" ht="12.8" hidden="false" customHeight="false" outlineLevel="0" collapsed="false">
      <c r="D15" s="1" t="s">
        <v>14</v>
      </c>
      <c r="E15" s="32" t="n">
        <f aca="false">B7/B4</f>
        <v>11.6666666666667</v>
      </c>
      <c r="F15" s="32" t="n">
        <f aca="false">C7/C4</f>
        <v>8.63636363636364</v>
      </c>
      <c r="G15" s="32" t="n">
        <f aca="false">D7/D4</f>
        <v>8.57142857142857</v>
      </c>
      <c r="I15" s="1" t="s">
        <v>14</v>
      </c>
      <c r="J15" s="1" t="s">
        <v>15</v>
      </c>
    </row>
    <row r="16" customFormat="false" ht="12.8" hidden="false" customHeight="false" outlineLevel="0" collapsed="false">
      <c r="D16" s="1" t="s">
        <v>15</v>
      </c>
      <c r="E16" s="30" t="n">
        <f aca="false">B8/B4-E15^2</f>
        <v>22.2222222222223</v>
      </c>
      <c r="F16" s="30" t="n">
        <f aca="false">C8/C4-F15^2</f>
        <v>23.1404958677686</v>
      </c>
      <c r="G16" s="30" t="n">
        <f aca="false">D8/D4-G15^2</f>
        <v>22.9591836734694</v>
      </c>
      <c r="I16" s="32" t="n">
        <f aca="false">H2/E2</f>
        <v>6.36842105263158</v>
      </c>
      <c r="J16" s="30" t="n">
        <f aca="false">I2/E2-I16^2</f>
        <v>12.8642659279778</v>
      </c>
    </row>
    <row r="17" customFormat="false" ht="12.8" hidden="false" customHeight="false" outlineLevel="0" collapsed="false">
      <c r="I17" s="32" t="n">
        <f aca="false">H3/E3</f>
        <v>4.8</v>
      </c>
      <c r="J17" s="30" t="n">
        <f aca="false">I3/E3-I17^2</f>
        <v>14.96</v>
      </c>
    </row>
    <row r="18" customFormat="false" ht="12.8" hidden="false" customHeight="false" outlineLevel="0" collapsed="false">
      <c r="E18" s="32" t="n">
        <f aca="false">SUMPRODUCT(E15:G15,B4:D4)/E4</f>
        <v>9.41176470588235</v>
      </c>
      <c r="H18" s="32" t="n">
        <f aca="false">(I16*E2+I17*E3)/E4</f>
        <v>5.67647058823529</v>
      </c>
    </row>
  </sheetData>
  <mergeCells count="3">
    <mergeCell ref="D12:J12"/>
    <mergeCell ref="D14:G14"/>
    <mergeCell ref="I14:J1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4"/>
  <sheetViews>
    <sheetView windowProtection="false" showFormulas="false" showGridLines="true" showRowColHeaders="true" showZeros="true" rightToLeft="false" tabSelected="false" showOutlineSymbols="true" defaultGridColor="true" view="normal" topLeftCell="A7" colorId="64" zoomScale="130" zoomScaleNormal="130" zoomScalePageLayoutView="100" workbookViewId="0">
      <selection pane="topLeft" activeCell="N24" activeCellId="0" sqref="N24"/>
    </sheetView>
  </sheetViews>
  <sheetFormatPr defaultRowHeight="12.8"/>
  <cols>
    <col collapsed="false" hidden="false" max="1" min="1" style="0" width="11.5204081632653"/>
    <col collapsed="false" hidden="false" max="2" min="2" style="0" width="6.51530612244898"/>
    <col collapsed="false" hidden="false" max="3" min="3" style="0" width="7.04591836734694"/>
    <col collapsed="false" hidden="false" max="4" min="4" style="0" width="9.66326530612245"/>
    <col collapsed="false" hidden="false" max="5" min="5" style="0" width="8.72959183673469"/>
    <col collapsed="false" hidden="false" max="6" min="6" style="0" width="5.82142857142857"/>
    <col collapsed="false" hidden="false" max="7" min="7" style="0" width="10.9336734693878"/>
    <col collapsed="false" hidden="false" max="8" min="8" style="0" width="5.82142857142857"/>
    <col collapsed="false" hidden="false" max="9" min="9" style="0" width="6.24489795918367"/>
    <col collapsed="false" hidden="false" max="1025" min="10" style="0" width="11.5204081632653"/>
  </cols>
  <sheetData>
    <row r="1" customFormat="false" ht="16.05" hidden="false" customHeight="false" outlineLevel="0" collapsed="false">
      <c r="A1" s="1" t="s">
        <v>0</v>
      </c>
      <c r="B1" s="13" t="n">
        <v>1</v>
      </c>
      <c r="C1" s="13" t="n">
        <v>4</v>
      </c>
      <c r="D1" s="13" t="n">
        <v>10</v>
      </c>
      <c r="E1" s="14" t="s">
        <v>17</v>
      </c>
      <c r="F1" s="15" t="s">
        <v>2</v>
      </c>
      <c r="G1" s="15" t="s">
        <v>9</v>
      </c>
      <c r="H1" s="16" t="s">
        <v>3</v>
      </c>
      <c r="I1" s="16" t="s">
        <v>4</v>
      </c>
      <c r="J1" s="17" t="s">
        <v>5</v>
      </c>
    </row>
    <row r="2" customFormat="false" ht="12.8" hidden="false" customHeight="false" outlineLevel="0" collapsed="false">
      <c r="A2" s="18" t="n">
        <v>5</v>
      </c>
      <c r="B2" s="1" t="n">
        <v>15</v>
      </c>
      <c r="C2" s="1" t="n">
        <v>35</v>
      </c>
      <c r="D2" s="1" t="n">
        <v>45</v>
      </c>
      <c r="E2" s="19" t="n">
        <f aca="false">SUM(B2:D2)</f>
        <v>95</v>
      </c>
      <c r="F2" s="20" t="n">
        <f aca="false">E2*A2</f>
        <v>475</v>
      </c>
      <c r="G2" s="20" t="n">
        <f aca="false">E2*A2^2</f>
        <v>2375</v>
      </c>
      <c r="H2" s="21" t="n">
        <f aca="false">B$1*B2+C$1*C2+D$1*D2</f>
        <v>605</v>
      </c>
      <c r="I2" s="1" t="n">
        <f aca="false">SUMPRODUCT(B$1:D$1,B$1:D$1,B2:D2)</f>
        <v>5075</v>
      </c>
      <c r="J2" s="1"/>
    </row>
    <row r="3" customFormat="false" ht="12.8" hidden="false" customHeight="false" outlineLevel="0" collapsed="false">
      <c r="A3" s="18" t="n">
        <v>15</v>
      </c>
      <c r="B3" s="1" t="n">
        <v>30</v>
      </c>
      <c r="C3" s="1" t="n">
        <v>20</v>
      </c>
      <c r="D3" s="1" t="n">
        <v>25</v>
      </c>
      <c r="E3" s="19" t="n">
        <f aca="false">SUM(B3:D3)</f>
        <v>75</v>
      </c>
      <c r="F3" s="20" t="n">
        <f aca="false">E3*A3</f>
        <v>1125</v>
      </c>
      <c r="G3" s="20" t="n">
        <f aca="false">E3*A3^2</f>
        <v>16875</v>
      </c>
      <c r="H3" s="21" t="n">
        <f aca="false">B$1*B3+C$1*C3+D$1*D3</f>
        <v>360</v>
      </c>
      <c r="I3" s="1" t="n">
        <f aca="false">SUMPRODUCT(B$1:D$1,B$1:D$1,B3:D3)</f>
        <v>2850</v>
      </c>
      <c r="J3" s="1"/>
    </row>
    <row r="4" customFormat="false" ht="14.4" hidden="false" customHeight="false" outlineLevel="0" collapsed="false">
      <c r="A4" s="14" t="s">
        <v>1</v>
      </c>
      <c r="B4" s="36" t="n">
        <f aca="false">SUM(B2:B3)</f>
        <v>45</v>
      </c>
      <c r="C4" s="36" t="n">
        <f aca="false">SUM(C2:C3)</f>
        <v>55</v>
      </c>
      <c r="D4" s="36" t="n">
        <f aca="false">SUM(D2:D3)</f>
        <v>70</v>
      </c>
      <c r="E4" s="37" t="n">
        <f aca="false">SUM(B4:D4)</f>
        <v>170</v>
      </c>
      <c r="F4" s="24" t="n">
        <f aca="false">SUM(F2:F3)</f>
        <v>1600</v>
      </c>
      <c r="G4" s="24" t="n">
        <f aca="false">SUM(G2:G3)</f>
        <v>19250</v>
      </c>
      <c r="H4" s="26" t="n">
        <f aca="false">SUM(H2:H3)</f>
        <v>965</v>
      </c>
      <c r="I4" s="27" t="n">
        <f aca="false">SUM(I2:I3)</f>
        <v>7925</v>
      </c>
      <c r="J4" s="1"/>
    </row>
    <row r="5" customFormat="false" ht="14.9" hidden="false" customHeight="false" outlineLevel="0" collapsed="false">
      <c r="A5" s="25" t="s">
        <v>6</v>
      </c>
      <c r="B5" s="1" t="n">
        <f aca="false">B4*B1</f>
        <v>45</v>
      </c>
      <c r="C5" s="1" t="n">
        <f aca="false">C4*C1</f>
        <v>220</v>
      </c>
      <c r="D5" s="1" t="n">
        <f aca="false">D4*D1</f>
        <v>700</v>
      </c>
      <c r="E5" s="26" t="n">
        <f aca="false">SUM(B5:D5)</f>
        <v>965</v>
      </c>
    </row>
    <row r="6" customFormat="false" ht="14.95" hidden="false" customHeight="false" outlineLevel="0" collapsed="false">
      <c r="A6" s="25" t="s">
        <v>10</v>
      </c>
      <c r="B6" s="1" t="n">
        <f aca="false">B4*B1^2</f>
        <v>45</v>
      </c>
      <c r="C6" s="1" t="n">
        <f aca="false">C4*C1^2</f>
        <v>880</v>
      </c>
      <c r="D6" s="1" t="n">
        <f aca="false">D4*D1^2</f>
        <v>7000</v>
      </c>
      <c r="E6" s="27" t="n">
        <f aca="false">SUM(B6:D6)</f>
        <v>7925</v>
      </c>
      <c r="G6" s="0" t="s">
        <v>11</v>
      </c>
    </row>
    <row r="7" customFormat="false" ht="16.05" hidden="false" customHeight="false" outlineLevel="0" collapsed="false">
      <c r="A7" s="28" t="s">
        <v>7</v>
      </c>
      <c r="B7" s="1" t="n">
        <f aca="false">$A2*B2+$A3*B3</f>
        <v>525</v>
      </c>
      <c r="C7" s="1" t="n">
        <f aca="false">$A2*C2+$A3*C3</f>
        <v>475</v>
      </c>
      <c r="D7" s="1" t="n">
        <f aca="false">$A2*D2+$A3*D3</f>
        <v>600</v>
      </c>
      <c r="E7" s="24" t="n">
        <f aca="false">SUM(B7:D7)</f>
        <v>1600</v>
      </c>
      <c r="H7" s="18" t="s">
        <v>12</v>
      </c>
      <c r="I7" s="31" t="s">
        <v>13</v>
      </c>
    </row>
    <row r="8" customFormat="false" ht="16.15" hidden="false" customHeight="false" outlineLevel="0" collapsed="false">
      <c r="A8" s="28" t="s">
        <v>8</v>
      </c>
      <c r="B8" s="1" t="n">
        <f aca="false">SUMPRODUCT($A2:$A3,$A2:$A3,B2:B3)</f>
        <v>7125</v>
      </c>
      <c r="C8" s="1" t="n">
        <f aca="false">SUMPRODUCT($A2:$A3,$A2:$A3,C2:C3)</f>
        <v>5375</v>
      </c>
      <c r="D8" s="1" t="n">
        <f aca="false">SUMPRODUCT($A2:$A3,$A2:$A3,D2:D3)</f>
        <v>6750</v>
      </c>
      <c r="E8" s="24" t="n">
        <f aca="false">SUM(B8:D8)</f>
        <v>19250</v>
      </c>
      <c r="G8" s="1" t="s">
        <v>14</v>
      </c>
      <c r="H8" s="38" t="n">
        <f aca="false">F4/E4</f>
        <v>9.41176470588235</v>
      </c>
      <c r="I8" s="32" t="n">
        <f aca="false">E5/E4</f>
        <v>5.67647058823529</v>
      </c>
    </row>
    <row r="9" customFormat="false" ht="16.15" hidden="false" customHeight="false" outlineLevel="0" collapsed="false">
      <c r="A9" s="17" t="s">
        <v>5</v>
      </c>
      <c r="B9" s="1"/>
      <c r="C9" s="1"/>
      <c r="D9" s="1"/>
      <c r="E9" s="1"/>
      <c r="G9" s="1" t="s">
        <v>15</v>
      </c>
      <c r="H9" s="39" t="n">
        <f aca="false">G4/E4-H8^2</f>
        <v>24.6539792387543</v>
      </c>
      <c r="I9" s="30" t="n">
        <f aca="false">E6/E4-I8^2</f>
        <v>14.3953287197232</v>
      </c>
    </row>
    <row r="10" customFormat="false" ht="12.8" hidden="false" customHeight="false" outlineLevel="0" collapsed="false">
      <c r="G10" s="1" t="s">
        <v>16</v>
      </c>
      <c r="H10" s="30" t="n">
        <f aca="false">SQRT(H9)</f>
        <v>4.96527735768651</v>
      </c>
      <c r="I10" s="30" t="n">
        <f aca="false">SQRT(I9)</f>
        <v>3.79411764705882</v>
      </c>
    </row>
    <row r="12" customFormat="false" ht="12.8" hidden="false" customHeight="false" outlineLevel="0" collapsed="false">
      <c r="A12" s="33" t="s">
        <v>18</v>
      </c>
      <c r="B12" s="33"/>
      <c r="C12" s="33"/>
      <c r="D12" s="33"/>
      <c r="E12" s="33"/>
      <c r="F12" s="33"/>
      <c r="G12" s="33"/>
    </row>
    <row r="14" customFormat="false" ht="12.8" hidden="false" customHeight="false" outlineLevel="0" collapsed="false">
      <c r="A14" s="34" t="s">
        <v>19</v>
      </c>
      <c r="B14" s="34"/>
      <c r="C14" s="34"/>
      <c r="D14" s="34"/>
    </row>
    <row r="15" customFormat="false" ht="12.8" hidden="false" customHeight="false" outlineLevel="0" collapsed="false">
      <c r="A15" s="1" t="s">
        <v>14</v>
      </c>
      <c r="B15" s="38" t="n">
        <f aca="false">B7/B4</f>
        <v>11.6666666666667</v>
      </c>
      <c r="C15" s="38" t="n">
        <f aca="false">C7/C4</f>
        <v>8.63636363636364</v>
      </c>
      <c r="D15" s="38" t="n">
        <f aca="false">D7/D4</f>
        <v>8.57142857142857</v>
      </c>
      <c r="J15" s="40" t="s">
        <v>21</v>
      </c>
      <c r="N15" s="41" t="n">
        <f aca="false">SUMPRODUCT(B4:D4,B15:D15,B15:D15)/E4-H8^2</f>
        <v>1.83121376893001</v>
      </c>
    </row>
    <row r="16" customFormat="false" ht="12.8" hidden="false" customHeight="false" outlineLevel="0" collapsed="false">
      <c r="A16" s="1" t="s">
        <v>15</v>
      </c>
      <c r="B16" s="42" t="n">
        <f aca="false">B8/B4-B15^2</f>
        <v>22.2222222222223</v>
      </c>
      <c r="C16" s="42" t="n">
        <f aca="false">C8/C4-C15^2</f>
        <v>23.1404958677686</v>
      </c>
      <c r="D16" s="42" t="n">
        <f aca="false">D8/D4-D15^2</f>
        <v>22.9591836734694</v>
      </c>
      <c r="G16" s="43" t="s">
        <v>22</v>
      </c>
    </row>
    <row r="17" customFormat="false" ht="12.8" hidden="false" customHeight="false" outlineLevel="0" collapsed="false">
      <c r="G17" s="44" t="n">
        <f aca="false">H9</f>
        <v>24.6539792387543</v>
      </c>
      <c r="J17" s="40" t="s">
        <v>23</v>
      </c>
      <c r="N17" s="41" t="n">
        <f aca="false">SUMPRODUCT(B4:D4,B16:D16)/E4</f>
        <v>22.8227654698243</v>
      </c>
    </row>
    <row r="18" customFormat="false" ht="12.8" hidden="false" customHeight="false" outlineLevel="0" collapsed="false">
      <c r="D18" s="32" t="n">
        <f aca="false">SUMPRODUCT(B15:D15,B4:D4)/E4</f>
        <v>9.41176470588235</v>
      </c>
    </row>
    <row r="19" customFormat="false" ht="12.8" hidden="false" customHeight="false" outlineLevel="0" collapsed="false">
      <c r="L19" s="0" t="s">
        <v>24</v>
      </c>
      <c r="N19" s="45" t="n">
        <f aca="false">N15+N17</f>
        <v>24.6539792387543</v>
      </c>
    </row>
    <row r="21" customFormat="false" ht="12.8" hidden="false" customHeight="false" outlineLevel="0" collapsed="false">
      <c r="J21" s="0" t="s">
        <v>25</v>
      </c>
    </row>
    <row r="24" customFormat="false" ht="12.8" hidden="false" customHeight="false" outlineLevel="0" collapsed="false">
      <c r="M24" s="0" t="s">
        <v>26</v>
      </c>
      <c r="N24" s="46" t="n">
        <f aca="false">N15/N19</f>
        <v>0.0742766005923893</v>
      </c>
    </row>
  </sheetData>
  <mergeCells count="2">
    <mergeCell ref="A12:G12"/>
    <mergeCell ref="A14:D1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6" activeCellId="0" sqref="A16"/>
    </sheetView>
  </sheetViews>
  <sheetFormatPr defaultRowHeight="12.8"/>
  <cols>
    <col collapsed="false" hidden="false" max="1" min="1" style="0" width="11.5204081632653"/>
    <col collapsed="false" hidden="false" max="2" min="2" style="0" width="8.72959183673469"/>
    <col collapsed="false" hidden="false" max="3" min="3" style="0" width="8.63265306122449"/>
    <col collapsed="false" hidden="false" max="4" min="4" style="0" width="10.015306122449"/>
    <col collapsed="false" hidden="false" max="5" min="5" style="0" width="8.72959183673469"/>
    <col collapsed="false" hidden="false" max="6" min="6" style="0" width="5.82142857142857"/>
    <col collapsed="false" hidden="false" max="7" min="7" style="0" width="10.9336734693878"/>
    <col collapsed="false" hidden="false" max="8" min="8" style="0" width="5.82142857142857"/>
    <col collapsed="false" hidden="false" max="9" min="9" style="0" width="6.24489795918367"/>
    <col collapsed="false" hidden="false" max="1025" min="10" style="0" width="11.5204081632653"/>
  </cols>
  <sheetData>
    <row r="1" customFormat="false" ht="16.05" hidden="false" customHeight="false" outlineLevel="0" collapsed="false">
      <c r="A1" s="1" t="s">
        <v>0</v>
      </c>
      <c r="B1" s="13" t="n">
        <v>1</v>
      </c>
      <c r="C1" s="13" t="n">
        <v>4</v>
      </c>
      <c r="D1" s="13" t="n">
        <v>10</v>
      </c>
      <c r="E1" s="14" t="s">
        <v>17</v>
      </c>
      <c r="F1" s="15" t="s">
        <v>2</v>
      </c>
      <c r="G1" s="15" t="s">
        <v>9</v>
      </c>
      <c r="H1" s="16" t="s">
        <v>3</v>
      </c>
      <c r="I1" s="16" t="s">
        <v>4</v>
      </c>
      <c r="J1" s="17" t="s">
        <v>5</v>
      </c>
    </row>
    <row r="2" customFormat="false" ht="12.8" hidden="false" customHeight="false" outlineLevel="0" collapsed="false">
      <c r="A2" s="18" t="n">
        <v>5</v>
      </c>
      <c r="B2" s="1" t="n">
        <v>15</v>
      </c>
      <c r="C2" s="1" t="n">
        <v>35</v>
      </c>
      <c r="D2" s="1" t="n">
        <v>45</v>
      </c>
      <c r="E2" s="47" t="n">
        <f aca="false">SUM(B2:D2)</f>
        <v>95</v>
      </c>
      <c r="F2" s="20" t="n">
        <f aca="false">E2*A2</f>
        <v>475</v>
      </c>
      <c r="G2" s="20" t="n">
        <f aca="false">E2*A2^2</f>
        <v>2375</v>
      </c>
      <c r="H2" s="21" t="n">
        <f aca="false">B$1*B2+C$1*C2+D$1*D2</f>
        <v>605</v>
      </c>
      <c r="I2" s="1" t="n">
        <f aca="false">SUMPRODUCT(B$1:D$1,B$1:D$1,B2:D2)</f>
        <v>5075</v>
      </c>
      <c r="J2" s="1"/>
    </row>
    <row r="3" customFormat="false" ht="12.8" hidden="false" customHeight="false" outlineLevel="0" collapsed="false">
      <c r="A3" s="18" t="n">
        <v>15</v>
      </c>
      <c r="B3" s="1" t="n">
        <v>30</v>
      </c>
      <c r="C3" s="1" t="n">
        <v>20</v>
      </c>
      <c r="D3" s="1" t="n">
        <v>25</v>
      </c>
      <c r="E3" s="47" t="n">
        <f aca="false">SUM(B3:D3)</f>
        <v>75</v>
      </c>
      <c r="F3" s="20" t="n">
        <f aca="false">E3*A3</f>
        <v>1125</v>
      </c>
      <c r="G3" s="20" t="n">
        <f aca="false">E3*A3^2</f>
        <v>16875</v>
      </c>
      <c r="H3" s="21" t="n">
        <f aca="false">B$1*B3+C$1*C3+D$1*D3</f>
        <v>360</v>
      </c>
      <c r="I3" s="1" t="n">
        <f aca="false">SUMPRODUCT(B$1:D$1,B$1:D$1,B3:D3)</f>
        <v>2850</v>
      </c>
      <c r="J3" s="1"/>
    </row>
    <row r="4" customFormat="false" ht="14.4" hidden="false" customHeight="false" outlineLevel="0" collapsed="false">
      <c r="A4" s="14" t="s">
        <v>1</v>
      </c>
      <c r="B4" s="22" t="n">
        <f aca="false">SUM(B2:B3)</f>
        <v>45</v>
      </c>
      <c r="C4" s="22" t="n">
        <f aca="false">SUM(C2:C3)</f>
        <v>55</v>
      </c>
      <c r="D4" s="22" t="n">
        <f aca="false">SUM(D2:D3)</f>
        <v>70</v>
      </c>
      <c r="E4" s="37" t="n">
        <f aca="false">SUM(B4:D4)</f>
        <v>170</v>
      </c>
      <c r="F4" s="24" t="n">
        <f aca="false">SUM(F2:F3)</f>
        <v>1600</v>
      </c>
      <c r="G4" s="24" t="n">
        <f aca="false">SUM(G2:G3)</f>
        <v>19250</v>
      </c>
      <c r="H4" s="26" t="n">
        <f aca="false">SUM(H2:H3)</f>
        <v>965</v>
      </c>
      <c r="I4" s="27" t="n">
        <f aca="false">SUM(I2:I3)</f>
        <v>7925</v>
      </c>
      <c r="J4" s="1"/>
    </row>
    <row r="5" customFormat="false" ht="14.9" hidden="false" customHeight="false" outlineLevel="0" collapsed="false">
      <c r="A5" s="25" t="s">
        <v>6</v>
      </c>
      <c r="B5" s="1" t="n">
        <f aca="false">B4*B1</f>
        <v>45</v>
      </c>
      <c r="C5" s="1" t="n">
        <f aca="false">C4*C1</f>
        <v>220</v>
      </c>
      <c r="D5" s="1" t="n">
        <f aca="false">D4*D1</f>
        <v>700</v>
      </c>
      <c r="E5" s="26" t="n">
        <f aca="false">SUM(B5:D5)</f>
        <v>965</v>
      </c>
    </row>
    <row r="6" customFormat="false" ht="14.95" hidden="false" customHeight="false" outlineLevel="0" collapsed="false">
      <c r="A6" s="25" t="s">
        <v>10</v>
      </c>
      <c r="B6" s="1" t="n">
        <f aca="false">B4*B1^2</f>
        <v>45</v>
      </c>
      <c r="C6" s="1" t="n">
        <f aca="false">C4*C1^2</f>
        <v>880</v>
      </c>
      <c r="D6" s="1" t="n">
        <f aca="false">D4*D1^2</f>
        <v>7000</v>
      </c>
      <c r="E6" s="27" t="n">
        <f aca="false">SUM(B6:D6)</f>
        <v>7925</v>
      </c>
      <c r="G6" s="0" t="s">
        <v>11</v>
      </c>
    </row>
    <row r="7" customFormat="false" ht="16.05" hidden="false" customHeight="false" outlineLevel="0" collapsed="false">
      <c r="A7" s="28" t="s">
        <v>7</v>
      </c>
      <c r="B7" s="1" t="n">
        <f aca="false">$A2*B2+$A3*B3</f>
        <v>525</v>
      </c>
      <c r="C7" s="1" t="n">
        <f aca="false">$A2*C2+$A3*C3</f>
        <v>475</v>
      </c>
      <c r="D7" s="1" t="n">
        <f aca="false">$A2*D2+$A3*D3</f>
        <v>600</v>
      </c>
      <c r="E7" s="24" t="n">
        <f aca="false">SUM(B7:D7)</f>
        <v>1600</v>
      </c>
      <c r="H7" s="18" t="s">
        <v>12</v>
      </c>
      <c r="I7" s="31" t="s">
        <v>13</v>
      </c>
    </row>
    <row r="8" customFormat="false" ht="16.15" hidden="false" customHeight="false" outlineLevel="0" collapsed="false">
      <c r="A8" s="28" t="s">
        <v>8</v>
      </c>
      <c r="B8" s="1" t="n">
        <f aca="false">SUMPRODUCT($A2:$A3,$A2:$A3,B2:B3)</f>
        <v>7125</v>
      </c>
      <c r="C8" s="1" t="n">
        <f aca="false">SUMPRODUCT($A2:$A3,$A2:$A3,C2:C3)</f>
        <v>5375</v>
      </c>
      <c r="D8" s="1" t="n">
        <f aca="false">SUMPRODUCT($A2:$A3,$A2:$A3,D2:D3)</f>
        <v>6750</v>
      </c>
      <c r="E8" s="24" t="n">
        <f aca="false">SUM(B8:D8)</f>
        <v>19250</v>
      </c>
      <c r="G8" s="1" t="s">
        <v>14</v>
      </c>
      <c r="H8" s="32" t="n">
        <f aca="false">F4/E4</f>
        <v>9.41176470588235</v>
      </c>
      <c r="I8" s="38" t="n">
        <f aca="false">E5/E4</f>
        <v>5.67647058823529</v>
      </c>
    </row>
    <row r="9" customFormat="false" ht="16.15" hidden="false" customHeight="false" outlineLevel="0" collapsed="false">
      <c r="A9" s="17" t="s">
        <v>5</v>
      </c>
      <c r="B9" s="1"/>
      <c r="C9" s="1"/>
      <c r="D9" s="1"/>
      <c r="E9" s="1"/>
      <c r="G9" s="1" t="s">
        <v>15</v>
      </c>
      <c r="H9" s="30" t="n">
        <f aca="false">G4/E4-H8^2</f>
        <v>24.6539792387543</v>
      </c>
      <c r="I9" s="48" t="n">
        <f aca="false">E6/E4-I8^2</f>
        <v>14.3953287197232</v>
      </c>
    </row>
    <row r="10" customFormat="false" ht="12.8" hidden="false" customHeight="false" outlineLevel="0" collapsed="false">
      <c r="G10" s="1" t="s">
        <v>16</v>
      </c>
      <c r="H10" s="30" t="n">
        <f aca="false">SQRT(H9)</f>
        <v>4.96527735768651</v>
      </c>
      <c r="I10" s="30" t="n">
        <f aca="false">SQRT(I9)</f>
        <v>3.79411764705882</v>
      </c>
    </row>
    <row r="12" customFormat="false" ht="12.8" hidden="false" customHeight="false" outlineLevel="0" collapsed="false">
      <c r="D12" s="33" t="s">
        <v>18</v>
      </c>
      <c r="E12" s="33"/>
      <c r="F12" s="33"/>
      <c r="G12" s="33"/>
      <c r="H12" s="33"/>
      <c r="I12" s="33"/>
      <c r="J12" s="33"/>
    </row>
    <row r="14" customFormat="false" ht="12.8" hidden="false" customHeight="false" outlineLevel="0" collapsed="false">
      <c r="A14" s="35" t="s">
        <v>20</v>
      </c>
      <c r="B14" s="35"/>
      <c r="F14" s="40" t="s">
        <v>21</v>
      </c>
      <c r="L14" s="32" t="n">
        <f aca="false">(E2*A16^2+E3*A17^2)/E4-I8^2</f>
        <v>0.606474230559094</v>
      </c>
    </row>
    <row r="15" customFormat="false" ht="12.8" hidden="false" customHeight="false" outlineLevel="0" collapsed="false">
      <c r="A15" s="1" t="s">
        <v>14</v>
      </c>
      <c r="B15" s="1" t="s">
        <v>15</v>
      </c>
      <c r="D15" s="0" t="s">
        <v>22</v>
      </c>
    </row>
    <row r="16" customFormat="false" ht="12.8" hidden="false" customHeight="false" outlineLevel="0" collapsed="false">
      <c r="A16" s="49" t="n">
        <f aca="false">H2/E2</f>
        <v>6.36842105263158</v>
      </c>
      <c r="B16" s="42" t="n">
        <f aca="false">I2/E2-A16^2</f>
        <v>12.8642659279778</v>
      </c>
      <c r="D16" s="45" t="n">
        <f aca="false">I9</f>
        <v>14.3953287197232</v>
      </c>
      <c r="F16" s="40" t="s">
        <v>23</v>
      </c>
      <c r="L16" s="32" t="n">
        <f aca="false">(E2*B16+E3*B17)/E4</f>
        <v>13.7888544891641</v>
      </c>
      <c r="M16" s="43"/>
    </row>
    <row r="17" customFormat="false" ht="12.8" hidden="false" customHeight="false" outlineLevel="0" collapsed="false">
      <c r="A17" s="49" t="n">
        <f aca="false">H3/E3</f>
        <v>4.8</v>
      </c>
      <c r="B17" s="42" t="n">
        <f aca="false">I3/E3-A17^2</f>
        <v>14.96</v>
      </c>
    </row>
    <row r="18" customFormat="false" ht="12.8" hidden="false" customHeight="false" outlineLevel="0" collapsed="false">
      <c r="J18" s="0" t="s">
        <v>24</v>
      </c>
      <c r="L18" s="45" t="n">
        <f aca="false">L14+L16</f>
        <v>14.3953287197232</v>
      </c>
    </row>
    <row r="19" customFormat="false" ht="12.8" hidden="false" customHeight="false" outlineLevel="0" collapsed="false">
      <c r="A19" s="32" t="n">
        <f aca="false">(A16*E2+A17*E3)/E4</f>
        <v>5.67647058823529</v>
      </c>
    </row>
    <row r="20" customFormat="false" ht="12.8" hidden="false" customHeight="false" outlineLevel="0" collapsed="false">
      <c r="J20" s="0" t="s">
        <v>27</v>
      </c>
      <c r="L20" s="50" t="n">
        <f aca="false">L14/L18</f>
        <v>0.0421299327279799</v>
      </c>
    </row>
  </sheetData>
  <mergeCells count="2">
    <mergeCell ref="D12:J12"/>
    <mergeCell ref="A14:B1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L13" activeCellId="0" sqref="L13"/>
    </sheetView>
  </sheetViews>
  <sheetFormatPr defaultRowHeight="12.8"/>
  <cols>
    <col collapsed="false" hidden="false" max="1" min="1" style="0" width="11.5204081632653"/>
    <col collapsed="false" hidden="false" max="2" min="2" style="0" width="8.72959183673469"/>
    <col collapsed="false" hidden="false" max="3" min="3" style="0" width="8.63265306122449"/>
    <col collapsed="false" hidden="false" max="4" min="4" style="0" width="10.015306122449"/>
    <col collapsed="false" hidden="false" max="5" min="5" style="0" width="8.72959183673469"/>
    <col collapsed="false" hidden="false" max="6" min="6" style="0" width="10.5"/>
    <col collapsed="false" hidden="false" max="7" min="7" style="0" width="10.9336734693878"/>
    <col collapsed="false" hidden="false" max="1025" min="8" style="0" width="11.5204081632653"/>
  </cols>
  <sheetData>
    <row r="1" customFormat="false" ht="16.05" hidden="false" customHeight="false" outlineLevel="0" collapsed="false">
      <c r="A1" s="1" t="s">
        <v>0</v>
      </c>
      <c r="B1" s="13" t="n">
        <v>1</v>
      </c>
      <c r="C1" s="13" t="n">
        <v>4</v>
      </c>
      <c r="D1" s="13" t="n">
        <v>10</v>
      </c>
      <c r="E1" s="14" t="s">
        <v>17</v>
      </c>
      <c r="F1" s="15" t="s">
        <v>2</v>
      </c>
      <c r="G1" s="15" t="s">
        <v>9</v>
      </c>
      <c r="H1" s="16" t="s">
        <v>3</v>
      </c>
      <c r="I1" s="16" t="s">
        <v>4</v>
      </c>
      <c r="J1" s="17" t="s">
        <v>5</v>
      </c>
    </row>
    <row r="2" customFormat="false" ht="12.8" hidden="false" customHeight="false" outlineLevel="0" collapsed="false">
      <c r="A2" s="18" t="n">
        <v>5</v>
      </c>
      <c r="B2" s="1" t="n">
        <v>15</v>
      </c>
      <c r="C2" s="1" t="n">
        <v>35</v>
      </c>
      <c r="D2" s="1" t="n">
        <v>45</v>
      </c>
      <c r="E2" s="19" t="n">
        <f aca="false">SUM(B2:D2)</f>
        <v>95</v>
      </c>
      <c r="F2" s="20" t="n">
        <f aca="false">E2*A2</f>
        <v>475</v>
      </c>
      <c r="G2" s="20" t="n">
        <f aca="false">E2*A2^2</f>
        <v>2375</v>
      </c>
      <c r="H2" s="21" t="n">
        <f aca="false">B$1*B2+C$1*C2+D$1*D2</f>
        <v>605</v>
      </c>
      <c r="I2" s="1" t="n">
        <f aca="false">SUMPRODUCT(B$1:D$1,B$1:D$1,B2:D2)</f>
        <v>5075</v>
      </c>
      <c r="J2" s="1" t="n">
        <f aca="false">H2*A2</f>
        <v>3025</v>
      </c>
    </row>
    <row r="3" customFormat="false" ht="12.8" hidden="false" customHeight="false" outlineLevel="0" collapsed="false">
      <c r="A3" s="18" t="n">
        <v>15</v>
      </c>
      <c r="B3" s="1" t="n">
        <v>30</v>
      </c>
      <c r="C3" s="1" t="n">
        <v>20</v>
      </c>
      <c r="D3" s="1" t="n">
        <v>25</v>
      </c>
      <c r="E3" s="19" t="n">
        <f aca="false">SUM(B3:D3)</f>
        <v>75</v>
      </c>
      <c r="F3" s="20" t="n">
        <f aca="false">E3*A3</f>
        <v>1125</v>
      </c>
      <c r="G3" s="20" t="n">
        <f aca="false">E3*A3^2</f>
        <v>16875</v>
      </c>
      <c r="H3" s="21" t="n">
        <f aca="false">B$1*B3+C$1*C3+D$1*D3</f>
        <v>360</v>
      </c>
      <c r="I3" s="1" t="n">
        <f aca="false">SUMPRODUCT(B$1:D$1,B$1:D$1,B3:D3)</f>
        <v>2850</v>
      </c>
      <c r="J3" s="1" t="n">
        <f aca="false">H3*A3</f>
        <v>5400</v>
      </c>
    </row>
    <row r="4" customFormat="false" ht="14.35" hidden="false" customHeight="false" outlineLevel="0" collapsed="false">
      <c r="A4" s="14" t="s">
        <v>1</v>
      </c>
      <c r="B4" s="22" t="n">
        <f aca="false">SUM(B2:B3)</f>
        <v>45</v>
      </c>
      <c r="C4" s="22" t="n">
        <f aca="false">SUM(C2:C3)</f>
        <v>55</v>
      </c>
      <c r="D4" s="22" t="n">
        <f aca="false">SUM(D2:D3)</f>
        <v>70</v>
      </c>
      <c r="E4" s="23" t="n">
        <f aca="false">SUM(B4:D4)</f>
        <v>170</v>
      </c>
      <c r="F4" s="24" t="n">
        <f aca="false">SUM(F2:F3)</f>
        <v>1600</v>
      </c>
      <c r="G4" s="24" t="n">
        <f aca="false">SUM(G2:G3)</f>
        <v>19250</v>
      </c>
      <c r="H4" s="26" t="n">
        <f aca="false">SUM(H2:H3)</f>
        <v>965</v>
      </c>
      <c r="I4" s="27" t="n">
        <f aca="false">SUM(I2:I3)</f>
        <v>7925</v>
      </c>
      <c r="J4" s="51" t="n">
        <f aca="false">SUM(J2:J3)</f>
        <v>8425</v>
      </c>
    </row>
    <row r="5" customFormat="false" ht="14.9" hidden="false" customHeight="false" outlineLevel="0" collapsed="false">
      <c r="A5" s="25" t="s">
        <v>6</v>
      </c>
      <c r="B5" s="1" t="n">
        <f aca="false">B4*B1</f>
        <v>45</v>
      </c>
      <c r="C5" s="1" t="n">
        <f aca="false">C4*C1</f>
        <v>220</v>
      </c>
      <c r="D5" s="1" t="n">
        <f aca="false">D4*D1</f>
        <v>700</v>
      </c>
      <c r="E5" s="26" t="n">
        <f aca="false">SUM(B5:D5)</f>
        <v>965</v>
      </c>
    </row>
    <row r="6" customFormat="false" ht="14.95" hidden="false" customHeight="false" outlineLevel="0" collapsed="false">
      <c r="A6" s="25" t="s">
        <v>10</v>
      </c>
      <c r="B6" s="1" t="n">
        <f aca="false">B4*B1^2</f>
        <v>45</v>
      </c>
      <c r="C6" s="1" t="n">
        <f aca="false">C4*C1^2</f>
        <v>880</v>
      </c>
      <c r="D6" s="1" t="n">
        <f aca="false">D4*D1^2</f>
        <v>7000</v>
      </c>
      <c r="E6" s="27" t="n">
        <f aca="false">SUM(B6:D6)</f>
        <v>7925</v>
      </c>
      <c r="G6" s="0" t="s">
        <v>11</v>
      </c>
    </row>
    <row r="7" customFormat="false" ht="16.05" hidden="false" customHeight="false" outlineLevel="0" collapsed="false">
      <c r="A7" s="28" t="s">
        <v>7</v>
      </c>
      <c r="B7" s="1" t="n">
        <f aca="false">$A2*B2+$A3*B3</f>
        <v>525</v>
      </c>
      <c r="C7" s="1" t="n">
        <f aca="false">$A2*C2+$A3*C3</f>
        <v>475</v>
      </c>
      <c r="D7" s="1" t="n">
        <f aca="false">$A2*D2+$A3*D3</f>
        <v>600</v>
      </c>
      <c r="E7" s="24" t="n">
        <f aca="false">SUM(B7:D7)</f>
        <v>1600</v>
      </c>
      <c r="H7" s="18" t="s">
        <v>12</v>
      </c>
      <c r="I7" s="31" t="s">
        <v>13</v>
      </c>
    </row>
    <row r="8" customFormat="false" ht="16.05" hidden="false" customHeight="false" outlineLevel="0" collapsed="false">
      <c r="A8" s="28" t="s">
        <v>8</v>
      </c>
      <c r="B8" s="1" t="n">
        <f aca="false">SUMPRODUCT($A2:$A3,$A2:$A3,B2:B3)</f>
        <v>7125</v>
      </c>
      <c r="C8" s="1" t="n">
        <f aca="false">SUMPRODUCT($A2:$A3,$A2:$A3,C2:C3)</f>
        <v>5375</v>
      </c>
      <c r="D8" s="1" t="n">
        <f aca="false">SUMPRODUCT($A2:$A3,$A2:$A3,D2:D3)</f>
        <v>6750</v>
      </c>
      <c r="E8" s="24" t="n">
        <f aca="false">SUM(B8:D8)</f>
        <v>19250</v>
      </c>
      <c r="G8" s="1" t="s">
        <v>14</v>
      </c>
      <c r="H8" s="32" t="n">
        <f aca="false">F4/E4</f>
        <v>9.41176470588235</v>
      </c>
      <c r="I8" s="32" t="n">
        <f aca="false">E5/E4</f>
        <v>5.67647058823529</v>
      </c>
    </row>
    <row r="9" customFormat="false" ht="16.4" hidden="false" customHeight="false" outlineLevel="0" collapsed="false">
      <c r="A9" s="17" t="s">
        <v>5</v>
      </c>
      <c r="B9" s="1" t="n">
        <f aca="false">B7*B1</f>
        <v>525</v>
      </c>
      <c r="C9" s="1" t="n">
        <f aca="false">C7*C1</f>
        <v>1900</v>
      </c>
      <c r="D9" s="1" t="n">
        <f aca="false">D7*D1</f>
        <v>6000</v>
      </c>
      <c r="E9" s="51" t="n">
        <f aca="false">SUM(B9:D9)</f>
        <v>8425</v>
      </c>
      <c r="G9" s="1" t="s">
        <v>15</v>
      </c>
      <c r="H9" s="30" t="n">
        <f aca="false">G4/E4-H8^2</f>
        <v>24.6539792387543</v>
      </c>
      <c r="I9" s="30" t="n">
        <f aca="false">E6/E4-I8^2</f>
        <v>14.3953287197232</v>
      </c>
    </row>
    <row r="10" customFormat="false" ht="12.8" hidden="false" customHeight="false" outlineLevel="0" collapsed="false">
      <c r="G10" s="1" t="s">
        <v>16</v>
      </c>
      <c r="H10" s="30" t="n">
        <f aca="false">SQRT(H9)</f>
        <v>4.96527735768651</v>
      </c>
      <c r="I10" s="30" t="n">
        <f aca="false">SQRT(I9)</f>
        <v>3.79411764705882</v>
      </c>
      <c r="K10" s="0" t="s">
        <v>28</v>
      </c>
      <c r="L10" s="44" t="n">
        <f aca="false">(J4/E4-H8*I8)/H9</f>
        <v>-0.156842105263158</v>
      </c>
    </row>
    <row r="12" customFormat="false" ht="12.8" hidden="false" customHeight="false" outlineLevel="0" collapsed="false">
      <c r="K12" s="0" t="s">
        <v>29</v>
      </c>
      <c r="L12" s="44" t="n">
        <f aca="false">I8-(L10*H8)</f>
        <v>7.15263157894737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L13" activeCellId="0" sqref="L13"/>
    </sheetView>
  </sheetViews>
  <sheetFormatPr defaultRowHeight="12.8"/>
  <cols>
    <col collapsed="false" hidden="false" max="1" min="1" style="0" width="11.5204081632653"/>
    <col collapsed="false" hidden="false" max="2" min="2" style="0" width="8.72959183673469"/>
    <col collapsed="false" hidden="false" max="3" min="3" style="0" width="8.63265306122449"/>
    <col collapsed="false" hidden="false" max="4" min="4" style="0" width="10.015306122449"/>
    <col collapsed="false" hidden="false" max="5" min="5" style="0" width="8.72959183673469"/>
    <col collapsed="false" hidden="false" max="6" min="6" style="0" width="10.5"/>
    <col collapsed="false" hidden="false" max="7" min="7" style="0" width="10.9336734693878"/>
    <col collapsed="false" hidden="false" max="1025" min="8" style="0" width="11.5204081632653"/>
  </cols>
  <sheetData>
    <row r="1" customFormat="false" ht="16.05" hidden="false" customHeight="false" outlineLevel="0" collapsed="false">
      <c r="A1" s="1" t="s">
        <v>0</v>
      </c>
      <c r="B1" s="13" t="n">
        <v>1</v>
      </c>
      <c r="C1" s="13" t="n">
        <v>4</v>
      </c>
      <c r="D1" s="13" t="n">
        <v>10</v>
      </c>
      <c r="E1" s="14" t="s">
        <v>17</v>
      </c>
      <c r="F1" s="15" t="s">
        <v>2</v>
      </c>
      <c r="G1" s="15" t="s">
        <v>9</v>
      </c>
      <c r="H1" s="16" t="s">
        <v>3</v>
      </c>
      <c r="I1" s="16" t="s">
        <v>4</v>
      </c>
      <c r="J1" s="17" t="s">
        <v>5</v>
      </c>
    </row>
    <row r="2" customFormat="false" ht="12.8" hidden="false" customHeight="false" outlineLevel="0" collapsed="false">
      <c r="A2" s="18" t="n">
        <v>5</v>
      </c>
      <c r="B2" s="1" t="n">
        <v>15</v>
      </c>
      <c r="C2" s="1" t="n">
        <v>35</v>
      </c>
      <c r="D2" s="1" t="n">
        <v>45</v>
      </c>
      <c r="E2" s="19" t="n">
        <f aca="false">SUM(B2:D2)</f>
        <v>95</v>
      </c>
      <c r="F2" s="20" t="n">
        <f aca="false">E2*A2</f>
        <v>475</v>
      </c>
      <c r="G2" s="20" t="n">
        <f aca="false">E2*A2^2</f>
        <v>2375</v>
      </c>
      <c r="H2" s="21" t="n">
        <f aca="false">B$1*B2+C$1*C2+D$1*D2</f>
        <v>605</v>
      </c>
      <c r="I2" s="1" t="n">
        <f aca="false">SUMPRODUCT(B$1:D$1,B$1:D$1,B2:D2)</f>
        <v>5075</v>
      </c>
      <c r="J2" s="1" t="n">
        <f aca="false">H2*A2</f>
        <v>3025</v>
      </c>
    </row>
    <row r="3" customFormat="false" ht="12.8" hidden="false" customHeight="false" outlineLevel="0" collapsed="false">
      <c r="A3" s="18" t="n">
        <v>15</v>
      </c>
      <c r="B3" s="1" t="n">
        <v>30</v>
      </c>
      <c r="C3" s="1" t="n">
        <v>20</v>
      </c>
      <c r="D3" s="1" t="n">
        <v>25</v>
      </c>
      <c r="E3" s="19" t="n">
        <f aca="false">SUM(B3:D3)</f>
        <v>75</v>
      </c>
      <c r="F3" s="20" t="n">
        <f aca="false">E3*A3</f>
        <v>1125</v>
      </c>
      <c r="G3" s="20" t="n">
        <f aca="false">E3*A3^2</f>
        <v>16875</v>
      </c>
      <c r="H3" s="21" t="n">
        <f aca="false">B$1*B3+C$1*C3+D$1*D3</f>
        <v>360</v>
      </c>
      <c r="I3" s="1" t="n">
        <f aca="false">SUMPRODUCT(B$1:D$1,B$1:D$1,B3:D3)</f>
        <v>2850</v>
      </c>
      <c r="J3" s="1" t="n">
        <f aca="false">H3*A3</f>
        <v>5400</v>
      </c>
    </row>
    <row r="4" customFormat="false" ht="14.35" hidden="false" customHeight="false" outlineLevel="0" collapsed="false">
      <c r="A4" s="14" t="s">
        <v>1</v>
      </c>
      <c r="B4" s="22" t="n">
        <f aca="false">SUM(B2:B3)</f>
        <v>45</v>
      </c>
      <c r="C4" s="22" t="n">
        <f aca="false">SUM(C2:C3)</f>
        <v>55</v>
      </c>
      <c r="D4" s="22" t="n">
        <f aca="false">SUM(D2:D3)</f>
        <v>70</v>
      </c>
      <c r="E4" s="23" t="n">
        <f aca="false">SUM(B4:D4)</f>
        <v>170</v>
      </c>
      <c r="F4" s="24" t="n">
        <f aca="false">SUM(F2:F3)</f>
        <v>1600</v>
      </c>
      <c r="G4" s="24" t="n">
        <f aca="false">SUM(G2:G3)</f>
        <v>19250</v>
      </c>
      <c r="H4" s="26" t="n">
        <f aca="false">SUM(H2:H3)</f>
        <v>965</v>
      </c>
      <c r="I4" s="27" t="n">
        <f aca="false">SUM(I2:I3)</f>
        <v>7925</v>
      </c>
      <c r="J4" s="52" t="n">
        <f aca="false">SUM(J2:J3)</f>
        <v>8425</v>
      </c>
    </row>
    <row r="5" customFormat="false" ht="14.9" hidden="false" customHeight="false" outlineLevel="0" collapsed="false">
      <c r="A5" s="25" t="s">
        <v>6</v>
      </c>
      <c r="B5" s="1" t="n">
        <f aca="false">B4*B1</f>
        <v>45</v>
      </c>
      <c r="C5" s="1" t="n">
        <f aca="false">C4*C1</f>
        <v>220</v>
      </c>
      <c r="D5" s="1" t="n">
        <f aca="false">D4*D1</f>
        <v>700</v>
      </c>
      <c r="E5" s="26" t="n">
        <f aca="false">SUM(B5:D5)</f>
        <v>965</v>
      </c>
    </row>
    <row r="6" customFormat="false" ht="14.95" hidden="false" customHeight="false" outlineLevel="0" collapsed="false">
      <c r="A6" s="25" t="s">
        <v>10</v>
      </c>
      <c r="B6" s="1" t="n">
        <f aca="false">B4*B1^2</f>
        <v>45</v>
      </c>
      <c r="C6" s="1" t="n">
        <f aca="false">C4*C1^2</f>
        <v>880</v>
      </c>
      <c r="D6" s="1" t="n">
        <f aca="false">D4*D1^2</f>
        <v>7000</v>
      </c>
      <c r="E6" s="27" t="n">
        <f aca="false">SUM(B6:D6)</f>
        <v>7925</v>
      </c>
      <c r="G6" s="0" t="s">
        <v>11</v>
      </c>
    </row>
    <row r="7" customFormat="false" ht="16.05" hidden="false" customHeight="false" outlineLevel="0" collapsed="false">
      <c r="A7" s="28" t="s">
        <v>7</v>
      </c>
      <c r="B7" s="1" t="n">
        <f aca="false">$A2*B2+$A3*B3</f>
        <v>525</v>
      </c>
      <c r="C7" s="1" t="n">
        <f aca="false">$A2*C2+$A3*C3</f>
        <v>475</v>
      </c>
      <c r="D7" s="1" t="n">
        <f aca="false">$A2*D2+$A3*D3</f>
        <v>600</v>
      </c>
      <c r="E7" s="24" t="n">
        <f aca="false">SUM(B7:D7)</f>
        <v>1600</v>
      </c>
      <c r="H7" s="18" t="s">
        <v>12</v>
      </c>
      <c r="I7" s="31" t="s">
        <v>13</v>
      </c>
    </row>
    <row r="8" customFormat="false" ht="16.05" hidden="false" customHeight="false" outlineLevel="0" collapsed="false">
      <c r="A8" s="28" t="s">
        <v>8</v>
      </c>
      <c r="B8" s="1" t="n">
        <f aca="false">SUMPRODUCT($A2:$A3,$A2:$A3,B2:B3)</f>
        <v>7125</v>
      </c>
      <c r="C8" s="1" t="n">
        <f aca="false">SUMPRODUCT($A2:$A3,$A2:$A3,C2:C3)</f>
        <v>5375</v>
      </c>
      <c r="D8" s="1" t="n">
        <f aca="false">SUMPRODUCT($A2:$A3,$A2:$A3,D2:D3)</f>
        <v>6750</v>
      </c>
      <c r="E8" s="24" t="n">
        <f aca="false">SUM(B8:D8)</f>
        <v>19250</v>
      </c>
      <c r="G8" s="1" t="s">
        <v>14</v>
      </c>
      <c r="H8" s="32" t="n">
        <f aca="false">F4/E4</f>
        <v>9.41176470588235</v>
      </c>
      <c r="I8" s="32" t="n">
        <f aca="false">E5/E4</f>
        <v>5.67647058823529</v>
      </c>
    </row>
    <row r="9" customFormat="false" ht="16.2" hidden="false" customHeight="false" outlineLevel="0" collapsed="false">
      <c r="A9" s="17" t="s">
        <v>5</v>
      </c>
      <c r="B9" s="1" t="n">
        <f aca="false">B7*B1</f>
        <v>525</v>
      </c>
      <c r="C9" s="1" t="n">
        <f aca="false">C7*C1</f>
        <v>1900</v>
      </c>
      <c r="D9" s="1" t="n">
        <f aca="false">D7*D1</f>
        <v>6000</v>
      </c>
      <c r="E9" s="52" t="n">
        <f aca="false">SUM(B9:D9)</f>
        <v>8425</v>
      </c>
      <c r="G9" s="1" t="s">
        <v>15</v>
      </c>
      <c r="H9" s="30" t="n">
        <f aca="false">G4/E4-H8^2</f>
        <v>24.6539792387543</v>
      </c>
      <c r="I9" s="30" t="n">
        <f aca="false">E6/E4-I8^2</f>
        <v>14.3953287197232</v>
      </c>
    </row>
    <row r="10" customFormat="false" ht="12.8" hidden="false" customHeight="false" outlineLevel="0" collapsed="false">
      <c r="G10" s="1" t="s">
        <v>16</v>
      </c>
      <c r="H10" s="30" t="n">
        <f aca="false">SQRT(H9)</f>
        <v>4.96527735768651</v>
      </c>
      <c r="I10" s="30" t="n">
        <f aca="false">SQRT(I9)</f>
        <v>3.79411764705882</v>
      </c>
      <c r="K10" s="0" t="s">
        <v>30</v>
      </c>
      <c r="L10" s="44" t="n">
        <f aca="false">(J4/E4-H8*I8)/I9</f>
        <v>-0.268613665044168</v>
      </c>
    </row>
    <row r="12" customFormat="false" ht="12.8" hidden="false" customHeight="false" outlineLevel="0" collapsed="false">
      <c r="K12" s="0" t="s">
        <v>31</v>
      </c>
      <c r="L12" s="44" t="n">
        <f aca="false">H8-(L10*I8)</f>
        <v>10.9365422751037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K16" activeCellId="0" sqref="K16"/>
    </sheetView>
  </sheetViews>
  <sheetFormatPr defaultRowHeight="12.8"/>
  <cols>
    <col collapsed="false" hidden="false" max="1" min="1" style="0" width="11.5204081632653"/>
    <col collapsed="false" hidden="false" max="2" min="2" style="0" width="8.72959183673469"/>
    <col collapsed="false" hidden="false" max="3" min="3" style="0" width="8.63265306122449"/>
    <col collapsed="false" hidden="false" max="4" min="4" style="0" width="10.015306122449"/>
    <col collapsed="false" hidden="false" max="5" min="5" style="0" width="8.72959183673469"/>
    <col collapsed="false" hidden="false" max="6" min="6" style="0" width="10.5"/>
    <col collapsed="false" hidden="false" max="7" min="7" style="0" width="10.9336734693878"/>
    <col collapsed="false" hidden="false" max="1025" min="8" style="0" width="11.5204081632653"/>
  </cols>
  <sheetData>
    <row r="1" customFormat="false" ht="16.05" hidden="false" customHeight="false" outlineLevel="0" collapsed="false">
      <c r="A1" s="1" t="s">
        <v>0</v>
      </c>
      <c r="B1" s="13" t="n">
        <v>1</v>
      </c>
      <c r="C1" s="13" t="n">
        <v>4</v>
      </c>
      <c r="D1" s="13" t="n">
        <v>10</v>
      </c>
      <c r="E1" s="14" t="s">
        <v>17</v>
      </c>
      <c r="F1" s="15" t="s">
        <v>2</v>
      </c>
      <c r="G1" s="15" t="s">
        <v>9</v>
      </c>
      <c r="H1" s="16" t="s">
        <v>3</v>
      </c>
      <c r="I1" s="16" t="s">
        <v>4</v>
      </c>
      <c r="J1" s="17" t="s">
        <v>5</v>
      </c>
    </row>
    <row r="2" customFormat="false" ht="12.8" hidden="false" customHeight="false" outlineLevel="0" collapsed="false">
      <c r="A2" s="18" t="n">
        <v>5</v>
      </c>
      <c r="B2" s="1" t="n">
        <v>15</v>
      </c>
      <c r="C2" s="1" t="n">
        <v>35</v>
      </c>
      <c r="D2" s="1" t="n">
        <v>45</v>
      </c>
      <c r="E2" s="19" t="n">
        <f aca="false">SUM(B2:D2)</f>
        <v>95</v>
      </c>
      <c r="F2" s="20" t="n">
        <f aca="false">E2*A2</f>
        <v>475</v>
      </c>
      <c r="G2" s="20" t="n">
        <f aca="false">E2*A2^2</f>
        <v>2375</v>
      </c>
      <c r="H2" s="21" t="n">
        <f aca="false">B$1*B2+C$1*C2+D$1*D2</f>
        <v>605</v>
      </c>
      <c r="I2" s="1" t="n">
        <f aca="false">SUMPRODUCT(B$1:D$1,B$1:D$1,B2:D2)</f>
        <v>5075</v>
      </c>
      <c r="J2" s="1" t="n">
        <f aca="false">H2*A2</f>
        <v>3025</v>
      </c>
    </row>
    <row r="3" customFormat="false" ht="12.8" hidden="false" customHeight="false" outlineLevel="0" collapsed="false">
      <c r="A3" s="18" t="n">
        <v>15</v>
      </c>
      <c r="B3" s="1" t="n">
        <v>30</v>
      </c>
      <c r="C3" s="1" t="n">
        <v>20</v>
      </c>
      <c r="D3" s="1" t="n">
        <v>25</v>
      </c>
      <c r="E3" s="19" t="n">
        <f aca="false">SUM(B3:D3)</f>
        <v>75</v>
      </c>
      <c r="F3" s="20" t="n">
        <f aca="false">E3*A3</f>
        <v>1125</v>
      </c>
      <c r="G3" s="20" t="n">
        <f aca="false">E3*A3^2</f>
        <v>16875</v>
      </c>
      <c r="H3" s="21" t="n">
        <f aca="false">B$1*B3+C$1*C3+D$1*D3</f>
        <v>360</v>
      </c>
      <c r="I3" s="1" t="n">
        <f aca="false">SUMPRODUCT(B$1:D$1,B$1:D$1,B3:D3)</f>
        <v>2850</v>
      </c>
      <c r="J3" s="1" t="n">
        <f aca="false">H3*A3</f>
        <v>5400</v>
      </c>
    </row>
    <row r="4" customFormat="false" ht="14.35" hidden="false" customHeight="false" outlineLevel="0" collapsed="false">
      <c r="A4" s="14" t="s">
        <v>1</v>
      </c>
      <c r="B4" s="22" t="n">
        <f aca="false">SUM(B2:B3)</f>
        <v>45</v>
      </c>
      <c r="C4" s="22" t="n">
        <f aca="false">SUM(C2:C3)</f>
        <v>55</v>
      </c>
      <c r="D4" s="22" t="n">
        <f aca="false">SUM(D2:D3)</f>
        <v>70</v>
      </c>
      <c r="E4" s="23" t="n">
        <f aca="false">SUM(B4:D4)</f>
        <v>170</v>
      </c>
      <c r="F4" s="24" t="n">
        <f aca="false">SUM(F2:F3)</f>
        <v>1600</v>
      </c>
      <c r="G4" s="24" t="n">
        <f aca="false">SUM(G2:G3)</f>
        <v>19250</v>
      </c>
      <c r="H4" s="26" t="n">
        <f aca="false">SUM(H2:H3)</f>
        <v>965</v>
      </c>
      <c r="I4" s="27" t="n">
        <f aca="false">SUM(I2:I3)</f>
        <v>7925</v>
      </c>
      <c r="J4" s="52" t="n">
        <f aca="false">SUM(J2:J3)</f>
        <v>8425</v>
      </c>
    </row>
    <row r="5" customFormat="false" ht="14.9" hidden="false" customHeight="false" outlineLevel="0" collapsed="false">
      <c r="A5" s="25" t="s">
        <v>6</v>
      </c>
      <c r="B5" s="1" t="n">
        <f aca="false">B4*B1</f>
        <v>45</v>
      </c>
      <c r="C5" s="1" t="n">
        <f aca="false">C4*C1</f>
        <v>220</v>
      </c>
      <c r="D5" s="1" t="n">
        <f aca="false">D4*D1</f>
        <v>700</v>
      </c>
      <c r="E5" s="26" t="n">
        <f aca="false">SUM(B5:D5)</f>
        <v>965</v>
      </c>
    </row>
    <row r="6" customFormat="false" ht="14.95" hidden="false" customHeight="false" outlineLevel="0" collapsed="false">
      <c r="A6" s="25" t="s">
        <v>10</v>
      </c>
      <c r="B6" s="1" t="n">
        <f aca="false">B4*B1^2</f>
        <v>45</v>
      </c>
      <c r="C6" s="1" t="n">
        <f aca="false">C4*C1^2</f>
        <v>880</v>
      </c>
      <c r="D6" s="1" t="n">
        <f aca="false">D4*D1^2</f>
        <v>7000</v>
      </c>
      <c r="E6" s="27" t="n">
        <f aca="false">SUM(B6:D6)</f>
        <v>7925</v>
      </c>
      <c r="G6" s="0" t="s">
        <v>11</v>
      </c>
    </row>
    <row r="7" customFormat="false" ht="16.05" hidden="false" customHeight="false" outlineLevel="0" collapsed="false">
      <c r="A7" s="28" t="s">
        <v>7</v>
      </c>
      <c r="B7" s="1" t="n">
        <f aca="false">$A2*B2+$A3*B3</f>
        <v>525</v>
      </c>
      <c r="C7" s="1" t="n">
        <f aca="false">$A2*C2+$A3*C3</f>
        <v>475</v>
      </c>
      <c r="D7" s="1" t="n">
        <f aca="false">$A2*D2+$A3*D3</f>
        <v>600</v>
      </c>
      <c r="E7" s="24" t="n">
        <f aca="false">SUM(B7:D7)</f>
        <v>1600</v>
      </c>
      <c r="H7" s="18" t="s">
        <v>12</v>
      </c>
      <c r="I7" s="31" t="s">
        <v>13</v>
      </c>
    </row>
    <row r="8" customFormat="false" ht="16.05" hidden="false" customHeight="false" outlineLevel="0" collapsed="false">
      <c r="A8" s="28" t="s">
        <v>8</v>
      </c>
      <c r="B8" s="1" t="n">
        <f aca="false">SUMPRODUCT($A2:$A3,$A2:$A3,B2:B3)</f>
        <v>7125</v>
      </c>
      <c r="C8" s="1" t="n">
        <f aca="false">SUMPRODUCT($A2:$A3,$A2:$A3,C2:C3)</f>
        <v>5375</v>
      </c>
      <c r="D8" s="1" t="n">
        <f aca="false">SUMPRODUCT($A2:$A3,$A2:$A3,D2:D3)</f>
        <v>6750</v>
      </c>
      <c r="E8" s="24" t="n">
        <f aca="false">SUM(B8:D8)</f>
        <v>19250</v>
      </c>
      <c r="G8" s="1" t="s">
        <v>14</v>
      </c>
      <c r="H8" s="32" t="n">
        <f aca="false">F4/E4</f>
        <v>9.41176470588235</v>
      </c>
      <c r="I8" s="32" t="n">
        <f aca="false">E5/E4</f>
        <v>5.67647058823529</v>
      </c>
    </row>
    <row r="9" customFormat="false" ht="16.2" hidden="false" customHeight="false" outlineLevel="0" collapsed="false">
      <c r="A9" s="17" t="s">
        <v>5</v>
      </c>
      <c r="B9" s="1" t="n">
        <f aca="false">B7*B1</f>
        <v>525</v>
      </c>
      <c r="C9" s="1" t="n">
        <f aca="false">C7*C1</f>
        <v>1900</v>
      </c>
      <c r="D9" s="1" t="n">
        <f aca="false">D7*D1</f>
        <v>6000</v>
      </c>
      <c r="E9" s="52" t="n">
        <f aca="false">SUM(B9:D9)</f>
        <v>8425</v>
      </c>
      <c r="G9" s="1" t="s">
        <v>15</v>
      </c>
      <c r="H9" s="30" t="n">
        <f aca="false">G4/E4-H8^2</f>
        <v>24.6539792387543</v>
      </c>
      <c r="I9" s="30" t="n">
        <f aca="false">E6/E4-I8^2</f>
        <v>14.3953287197232</v>
      </c>
    </row>
    <row r="10" customFormat="false" ht="12.8" hidden="false" customHeight="false" outlineLevel="0" collapsed="false">
      <c r="G10" s="1" t="s">
        <v>16</v>
      </c>
      <c r="H10" s="30" t="n">
        <f aca="false">SQRT(H9)</f>
        <v>4.96527735768651</v>
      </c>
      <c r="I10" s="30" t="n">
        <f aca="false">SQRT(I9)</f>
        <v>3.79411764705882</v>
      </c>
    </row>
    <row r="16" customFormat="false" ht="12.8" hidden="false" customHeight="false" outlineLevel="0" collapsed="false">
      <c r="J16" s="0" t="s">
        <v>32</v>
      </c>
      <c r="K16" s="44" t="n">
        <f aca="false">(J4/E4-H8*I8)/SQRT(H9*I9)</f>
        <v>-0.205255773921174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windowProtection="false" showFormulas="false" showGridLines="true" showRowColHeaders="true" showZeros="true" rightToLeft="false" tabSelected="false" showOutlineSymbols="true" defaultGridColor="true" view="normal" topLeftCell="A16" colorId="64" zoomScale="120" zoomScaleNormal="120" zoomScalePageLayoutView="100" workbookViewId="0">
      <selection pane="topLeft" activeCell="M29" activeCellId="0" sqref="M29"/>
    </sheetView>
  </sheetViews>
  <sheetFormatPr defaultRowHeight="12.8"/>
  <cols>
    <col collapsed="false" hidden="false" max="1" min="1" style="0" width="11.5204081632653"/>
    <col collapsed="false" hidden="false" max="2" min="2" style="0" width="11.5459183673469"/>
    <col collapsed="false" hidden="false" max="3" min="3" style="0" width="8.63265306122449"/>
    <col collapsed="false" hidden="false" max="4" min="4" style="0" width="10.015306122449"/>
    <col collapsed="false" hidden="false" max="5" min="5" style="0" width="11.2295918367347"/>
    <col collapsed="false" hidden="false" max="6" min="6" style="0" width="10.5"/>
    <col collapsed="false" hidden="false" max="7" min="7" style="0" width="10.9336734693878"/>
    <col collapsed="false" hidden="false" max="1025" min="8" style="0" width="11.5204081632653"/>
  </cols>
  <sheetData>
    <row r="1" customFormat="false" ht="16.05" hidden="false" customHeight="false" outlineLevel="0" collapsed="false">
      <c r="A1" s="1" t="s">
        <v>0</v>
      </c>
      <c r="B1" s="13" t="n">
        <v>1</v>
      </c>
      <c r="C1" s="13" t="n">
        <v>4</v>
      </c>
      <c r="D1" s="13" t="n">
        <v>10</v>
      </c>
      <c r="E1" s="14" t="s">
        <v>17</v>
      </c>
      <c r="F1" s="15" t="s">
        <v>2</v>
      </c>
      <c r="G1" s="15" t="s">
        <v>9</v>
      </c>
      <c r="H1" s="16" t="s">
        <v>3</v>
      </c>
      <c r="I1" s="16" t="s">
        <v>4</v>
      </c>
      <c r="J1" s="17" t="s">
        <v>5</v>
      </c>
    </row>
    <row r="2" customFormat="false" ht="12.8" hidden="false" customHeight="false" outlineLevel="0" collapsed="false">
      <c r="A2" s="18" t="n">
        <v>5</v>
      </c>
      <c r="B2" s="1" t="n">
        <v>15</v>
      </c>
      <c r="C2" s="1" t="n">
        <v>35</v>
      </c>
      <c r="D2" s="1" t="n">
        <v>45</v>
      </c>
      <c r="E2" s="19" t="n">
        <f aca="false">SUM(B2:D2)</f>
        <v>95</v>
      </c>
      <c r="F2" s="20" t="n">
        <f aca="false">E2*A2</f>
        <v>475</v>
      </c>
      <c r="G2" s="20" t="n">
        <f aca="false">E2*A2^2</f>
        <v>2375</v>
      </c>
      <c r="H2" s="21" t="n">
        <f aca="false">B$1*B2+C$1*C2+D$1*D2</f>
        <v>605</v>
      </c>
      <c r="I2" s="1" t="n">
        <f aca="false">SUMPRODUCT(B$1:D$1,B$1:D$1,B2:D2)</f>
        <v>5075</v>
      </c>
      <c r="J2" s="1"/>
    </row>
    <row r="3" customFormat="false" ht="12.8" hidden="false" customHeight="false" outlineLevel="0" collapsed="false">
      <c r="A3" s="18" t="n">
        <v>15</v>
      </c>
      <c r="B3" s="1" t="n">
        <v>30</v>
      </c>
      <c r="C3" s="1" t="n">
        <v>20</v>
      </c>
      <c r="D3" s="1" t="n">
        <v>25</v>
      </c>
      <c r="E3" s="19" t="n">
        <f aca="false">SUM(B3:D3)</f>
        <v>75</v>
      </c>
      <c r="F3" s="20" t="n">
        <f aca="false">E3*A3</f>
        <v>1125</v>
      </c>
      <c r="G3" s="20" t="n">
        <f aca="false">E3*A3^2</f>
        <v>16875</v>
      </c>
      <c r="H3" s="21" t="n">
        <f aca="false">B$1*B3+C$1*C3+D$1*D3</f>
        <v>360</v>
      </c>
      <c r="I3" s="1" t="n">
        <f aca="false">SUMPRODUCT(B$1:D$1,B$1:D$1,B3:D3)</f>
        <v>2850</v>
      </c>
      <c r="J3" s="1"/>
    </row>
    <row r="4" customFormat="false" ht="14.45" hidden="false" customHeight="false" outlineLevel="0" collapsed="false">
      <c r="A4" s="14" t="s">
        <v>1</v>
      </c>
      <c r="B4" s="22" t="n">
        <f aca="false">SUM(B2:B3)</f>
        <v>45</v>
      </c>
      <c r="C4" s="22" t="n">
        <f aca="false">SUM(C2:C3)</f>
        <v>55</v>
      </c>
      <c r="D4" s="22" t="n">
        <f aca="false">SUM(D2:D3)</f>
        <v>70</v>
      </c>
      <c r="E4" s="23" t="n">
        <f aca="false">SUM(B4:D4)</f>
        <v>170</v>
      </c>
      <c r="F4" s="24" t="n">
        <f aca="false">SUM(F2:F3)</f>
        <v>1600</v>
      </c>
      <c r="G4" s="24" t="n">
        <f aca="false">SUM(G2:G3)</f>
        <v>19250</v>
      </c>
      <c r="H4" s="26" t="n">
        <f aca="false">SUM(H2:H3)</f>
        <v>965</v>
      </c>
      <c r="I4" s="27" t="n">
        <f aca="false">SUM(I2:I3)</f>
        <v>7925</v>
      </c>
      <c r="J4" s="1"/>
    </row>
    <row r="5" customFormat="false" ht="14.9" hidden="false" customHeight="false" outlineLevel="0" collapsed="false">
      <c r="A5" s="25" t="s">
        <v>6</v>
      </c>
      <c r="B5" s="1" t="n">
        <f aca="false">B4*B1</f>
        <v>45</v>
      </c>
      <c r="C5" s="1" t="n">
        <f aca="false">C4*C1</f>
        <v>220</v>
      </c>
      <c r="D5" s="1" t="n">
        <f aca="false">D4*D1</f>
        <v>700</v>
      </c>
      <c r="E5" s="26" t="n">
        <f aca="false">SUM(B5:D5)</f>
        <v>965</v>
      </c>
    </row>
    <row r="6" customFormat="false" ht="14.95" hidden="false" customHeight="false" outlineLevel="0" collapsed="false">
      <c r="A6" s="25" t="s">
        <v>10</v>
      </c>
      <c r="B6" s="1" t="n">
        <f aca="false">B4*B1^2</f>
        <v>45</v>
      </c>
      <c r="C6" s="1" t="n">
        <f aca="false">C4*C1^2</f>
        <v>880</v>
      </c>
      <c r="D6" s="1" t="n">
        <f aca="false">D4*D1^2</f>
        <v>7000</v>
      </c>
      <c r="E6" s="27" t="n">
        <f aca="false">SUM(B6:D6)</f>
        <v>7925</v>
      </c>
      <c r="G6" s="0" t="s">
        <v>11</v>
      </c>
    </row>
    <row r="7" customFormat="false" ht="16.05" hidden="false" customHeight="false" outlineLevel="0" collapsed="false">
      <c r="A7" s="28" t="s">
        <v>7</v>
      </c>
      <c r="B7" s="1" t="n">
        <f aca="false">$A2*B2+$A3*B3</f>
        <v>525</v>
      </c>
      <c r="C7" s="1" t="n">
        <f aca="false">$A2*C2+$A3*C3</f>
        <v>475</v>
      </c>
      <c r="D7" s="1" t="n">
        <f aca="false">$A2*D2+$A3*D3</f>
        <v>600</v>
      </c>
      <c r="E7" s="24" t="n">
        <f aca="false">SUM(B7:D7)</f>
        <v>1600</v>
      </c>
      <c r="H7" s="18" t="s">
        <v>12</v>
      </c>
      <c r="I7" s="31" t="s">
        <v>13</v>
      </c>
    </row>
    <row r="8" customFormat="false" ht="16.05" hidden="false" customHeight="false" outlineLevel="0" collapsed="false">
      <c r="A8" s="28" t="s">
        <v>8</v>
      </c>
      <c r="B8" s="1" t="n">
        <f aca="false">SUMPRODUCT($A2:$A3,$A2:$A3,B2:B3)</f>
        <v>7125</v>
      </c>
      <c r="C8" s="1" t="n">
        <f aca="false">SUMPRODUCT($A2:$A3,$A2:$A3,C2:C3)</f>
        <v>5375</v>
      </c>
      <c r="D8" s="1" t="n">
        <f aca="false">SUMPRODUCT($A2:$A3,$A2:$A3,D2:D3)</f>
        <v>6750</v>
      </c>
      <c r="E8" s="24" t="n">
        <f aca="false">SUM(B8:D8)</f>
        <v>19250</v>
      </c>
      <c r="G8" s="1" t="s">
        <v>14</v>
      </c>
      <c r="H8" s="32" t="n">
        <f aca="false">F4/E4</f>
        <v>9.41176470588235</v>
      </c>
      <c r="I8" s="32" t="n">
        <f aca="false">E5/E4</f>
        <v>5.67647058823529</v>
      </c>
    </row>
    <row r="9" customFormat="false" ht="16.4" hidden="false" customHeight="false" outlineLevel="0" collapsed="false">
      <c r="A9" s="17" t="s">
        <v>5</v>
      </c>
      <c r="B9" s="1"/>
      <c r="C9" s="1"/>
      <c r="D9" s="1"/>
      <c r="E9" s="1"/>
      <c r="G9" s="1" t="s">
        <v>15</v>
      </c>
      <c r="H9" s="30" t="n">
        <f aca="false">G4/E4-H8^2</f>
        <v>24.6539792387543</v>
      </c>
      <c r="I9" s="30" t="n">
        <f aca="false">E6/E4-I8^2</f>
        <v>14.3953287197232</v>
      </c>
    </row>
    <row r="10" customFormat="false" ht="12.8" hidden="false" customHeight="false" outlineLevel="0" collapsed="false">
      <c r="G10" s="1" t="s">
        <v>16</v>
      </c>
      <c r="H10" s="30" t="n">
        <f aca="false">SQRT(H9)</f>
        <v>4.96527735768651</v>
      </c>
      <c r="I10" s="30" t="n">
        <f aca="false">SQRT(I9)</f>
        <v>3.79411764705882</v>
      </c>
    </row>
    <row r="12" customFormat="false" ht="12.8" hidden="false" customHeight="false" outlineLevel="0" collapsed="false">
      <c r="D12" s="33" t="s">
        <v>18</v>
      </c>
      <c r="E12" s="33"/>
      <c r="F12" s="33"/>
      <c r="G12" s="33"/>
      <c r="H12" s="33"/>
      <c r="I12" s="33"/>
      <c r="J12" s="33"/>
    </row>
    <row r="14" customFormat="false" ht="12.8" hidden="false" customHeight="false" outlineLevel="0" collapsed="false">
      <c r="D14" s="34" t="s">
        <v>19</v>
      </c>
      <c r="E14" s="34"/>
      <c r="F14" s="34"/>
      <c r="G14" s="34"/>
      <c r="I14" s="35" t="s">
        <v>20</v>
      </c>
      <c r="J14" s="35"/>
    </row>
    <row r="15" customFormat="false" ht="12.8" hidden="false" customHeight="false" outlineLevel="0" collapsed="false">
      <c r="D15" s="1" t="s">
        <v>14</v>
      </c>
      <c r="E15" s="32" t="n">
        <f aca="false">B7/B4</f>
        <v>11.6666666666667</v>
      </c>
      <c r="F15" s="32" t="n">
        <f aca="false">C7/C4</f>
        <v>8.63636363636364</v>
      </c>
      <c r="G15" s="32" t="n">
        <f aca="false">D7/D4</f>
        <v>8.57142857142857</v>
      </c>
      <c r="I15" s="1" t="s">
        <v>14</v>
      </c>
      <c r="J15" s="1" t="s">
        <v>15</v>
      </c>
    </row>
    <row r="16" customFormat="false" ht="12.8" hidden="false" customHeight="false" outlineLevel="0" collapsed="false">
      <c r="D16" s="1" t="s">
        <v>15</v>
      </c>
      <c r="E16" s="30" t="n">
        <f aca="false">B8/B4-E15^2</f>
        <v>22.2222222222223</v>
      </c>
      <c r="F16" s="30" t="n">
        <f aca="false">C8/C4-F15^2</f>
        <v>23.1404958677686</v>
      </c>
      <c r="G16" s="30" t="n">
        <f aca="false">D8/D4-G15^2</f>
        <v>22.9591836734694</v>
      </c>
      <c r="I16" s="32" t="n">
        <f aca="false">H2/E2</f>
        <v>6.36842105263158</v>
      </c>
      <c r="J16" s="30" t="n">
        <f aca="false">I2/E2-I16^2</f>
        <v>12.8642659279778</v>
      </c>
    </row>
    <row r="17" customFormat="false" ht="12.8" hidden="false" customHeight="false" outlineLevel="0" collapsed="false">
      <c r="I17" s="32" t="n">
        <f aca="false">H3/E3</f>
        <v>4.8</v>
      </c>
      <c r="J17" s="30" t="n">
        <f aca="false">I3/E3-I17^2</f>
        <v>14.96</v>
      </c>
    </row>
    <row r="18" customFormat="false" ht="12.8" hidden="false" customHeight="false" outlineLevel="0" collapsed="false">
      <c r="A18" s="18" t="s">
        <v>12</v>
      </c>
      <c r="B18" s="18" t="s">
        <v>33</v>
      </c>
    </row>
    <row r="19" customFormat="false" ht="12.8" hidden="false" customHeight="false" outlineLevel="0" collapsed="false">
      <c r="A19" s="1" t="n">
        <f aca="false">A2</f>
        <v>5</v>
      </c>
      <c r="B19" s="30" t="n">
        <f aca="false">I16</f>
        <v>6.36842105263158</v>
      </c>
      <c r="H19" s="13" t="s">
        <v>34</v>
      </c>
      <c r="I19" s="13" t="s">
        <v>13</v>
      </c>
    </row>
    <row r="20" customFormat="false" ht="12.8" hidden="false" customHeight="false" outlineLevel="0" collapsed="false">
      <c r="A20" s="1" t="n">
        <f aca="false">A3</f>
        <v>15</v>
      </c>
      <c r="B20" s="30" t="n">
        <f aca="false">I17</f>
        <v>4.8</v>
      </c>
      <c r="H20" s="30" t="n">
        <f aca="false">E15</f>
        <v>11.6666666666667</v>
      </c>
      <c r="I20" s="1" t="n">
        <v>1</v>
      </c>
    </row>
    <row r="21" customFormat="false" ht="12.8" hidden="false" customHeight="false" outlineLevel="0" collapsed="false">
      <c r="H21" s="30" t="n">
        <f aca="false">F15</f>
        <v>8.63636363636364</v>
      </c>
      <c r="I21" s="1" t="n">
        <v>4</v>
      </c>
    </row>
    <row r="22" customFormat="false" ht="12.8" hidden="false" customHeight="false" outlineLevel="0" collapsed="false">
      <c r="H22" s="30" t="n">
        <f aca="false">G15</f>
        <v>8.57142857142857</v>
      </c>
      <c r="I22" s="1" t="n">
        <v>10</v>
      </c>
    </row>
  </sheetData>
  <mergeCells count="3">
    <mergeCell ref="D12:J12"/>
    <mergeCell ref="D14:G14"/>
    <mergeCell ref="I14:J1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LibreOffice/5.1.4.2$Linux_X86_64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2017-01-03T22:47:39Z</dcterms:created>
  <dc:creator/>
  <dc:description/>
  <dc:language>fr-FR</dc:language>
  <cp:lastModifiedBy/>
  <dcterms:modified xsi:type="dcterms:W3CDTF">2017-01-14T09:47:28Z</dcterms:modified>
  <cp:revision>12</cp:revision>
  <dc:subject/>
  <dc:title/>
</cp:coreProperties>
</file>