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charts/chart2.xml" ContentType="application/vnd.openxmlformats-officedocument.drawingml.chart+xml"/>
  <Override PartName="/xl/charts/chart1.xml" ContentType="application/vnd.openxmlformats-officedocument.drawingml.chart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signes Partie 1" sheetId="1" state="visible" r:id="rId2"/>
    <sheet name="Partie 2" sheetId="2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<sst xmlns="http://schemas.openxmlformats.org/spreadsheetml/2006/main" count="38" uniqueCount="30">
  <si>
    <t xml:space="preserve">xi /yj</t>
  </si>
  <si>
    <t xml:space="preserve">Total ni.</t>
  </si>
  <si>
    <t xml:space="preserve">ni.xi</t>
  </si>
  <si>
    <t xml:space="preserve">ni.xi²</t>
  </si>
  <si>
    <t xml:space="preserve">Σnijyj</t>
  </si>
  <si>
    <t xml:space="preserve">Σnijyj²</t>
  </si>
  <si>
    <t xml:space="preserve">Σnijxiyj</t>
  </si>
  <si>
    <t xml:space="preserve">Total n.j</t>
  </si>
  <si>
    <t xml:space="preserve">n.jyj</t>
  </si>
  <si>
    <t xml:space="preserve">n.jyj²</t>
  </si>
  <si>
    <t xml:space="preserve">Eléments marginaux</t>
  </si>
  <si>
    <t xml:space="preserve">xi</t>
  </si>
  <si>
    <t xml:space="preserve">yj</t>
  </si>
  <si>
    <t xml:space="preserve">Σnijxi</t>
  </si>
  <si>
    <t xml:space="preserve">Moyennes</t>
  </si>
  <si>
    <t xml:space="preserve">Σnijxi²</t>
  </si>
  <si>
    <t xml:space="preserve">Variances</t>
  </si>
  <si>
    <t xml:space="preserve">Ecart types</t>
  </si>
  <si>
    <t xml:space="preserve">Eléments cond yj</t>
  </si>
  <si>
    <t xml:space="preserve">Xi =&gt;  yj ?</t>
  </si>
  <si>
    <t xml:space="preserve">Moy cond xi =&gt; classées selon les résultats =&gt; Résultats peut avoir un impact sur Image  =&gt; yj =&gt; xi</t>
  </si>
  <si>
    <t xml:space="preserve">r=</t>
  </si>
  <si>
    <t xml:space="preserve">Moy cond yj =&gt; Classées selon l’image =&gt; Image peut avoir un impact sur Résultat  =&gt; xi =&gt; yj</t>
  </si>
  <si>
    <t xml:space="preserve">Pas demandé</t>
  </si>
  <si>
    <t xml:space="preserve">Var INTER</t>
  </si>
  <si>
    <t xml:space="preserve">Eléments cond de x</t>
  </si>
  <si>
    <t xml:space="preserve">Var totale</t>
  </si>
  <si>
    <t xml:space="preserve">Var INTRA</t>
  </si>
  <si>
    <t xml:space="preserve">R=</t>
  </si>
  <si>
    <t xml:space="preserve">Vra totale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</si>
</sst>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0.00"/>
  </numFmts>
  <fonts count="20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u val="single"/>
      <sz val="12"/>
      <color rgb="FF000000"/>
      <name val="Calibri"/>
      <family val="2"/>
      <charset val="1"/>
    </font>
    <font>
      <b val="true"/>
      <i val="true"/>
      <u val="single"/>
      <sz val="12"/>
      <color rgb="FF000000"/>
      <name val="Calibri"/>
      <family val="2"/>
      <charset val="1"/>
    </font>
    <font>
      <b val="true"/>
      <i val="true"/>
      <sz val="12"/>
      <color rgb="FF000000"/>
      <name val="Calibri"/>
      <family val="2"/>
      <charset val="1"/>
    </font>
    <font>
      <b val="true"/>
      <u val="single"/>
      <sz val="14"/>
      <name val="Times New Roman"/>
      <family val="0"/>
    </font>
    <font>
      <sz val="14"/>
      <name val="Times New Roman"/>
      <family val="0"/>
    </font>
    <font>
      <sz val="12"/>
      <name val="Loma"/>
      <family val="0"/>
    </font>
    <font>
      <sz val="12"/>
      <name val="Times New Roman"/>
      <family val="0"/>
    </font>
    <font>
      <b val="true"/>
      <u val="single"/>
      <sz val="12"/>
      <name val="Loma"/>
      <family val="0"/>
    </font>
    <font>
      <b val="true"/>
      <sz val="10"/>
      <name val="Arial"/>
      <family val="2"/>
      <charset val="1"/>
    </font>
    <font>
      <b val="true"/>
      <sz val="10"/>
      <color rgb="FF660066"/>
      <name val="Arial"/>
      <family val="2"/>
      <charset val="1"/>
    </font>
    <font>
      <b val="true"/>
      <sz val="10"/>
      <color rgb="FF00331A"/>
      <name val="Arial"/>
      <family val="2"/>
      <charset val="1"/>
    </font>
    <font>
      <b val="true"/>
      <i val="true"/>
      <sz val="10"/>
      <color rgb="FFCE181E"/>
      <name val="Arial"/>
      <family val="2"/>
      <charset val="1"/>
    </font>
    <font>
      <sz val="11"/>
      <color rgb="FF000000"/>
      <name val="Cambria Math"/>
      <family val="0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200"/>
        <bgColor rgb="FFFFFF00"/>
      </patternFill>
    </fill>
    <fill>
      <patternFill patternType="solid">
        <fgColor rgb="FF66FFFF"/>
        <bgColor rgb="FF66CCFF"/>
      </patternFill>
    </fill>
    <fill>
      <patternFill patternType="solid">
        <fgColor rgb="FFFF99FF"/>
        <bgColor rgb="FFCC99FF"/>
      </patternFill>
    </fill>
    <fill>
      <patternFill patternType="solid">
        <fgColor rgb="FF99FF66"/>
        <bgColor rgb="FF99CC00"/>
      </patternFill>
    </fill>
    <fill>
      <patternFill patternType="solid">
        <fgColor rgb="FF66CCFF"/>
        <bgColor rgb="FF66FFFF"/>
      </patternFill>
    </fill>
    <fill>
      <patternFill patternType="solid">
        <fgColor rgb="FF00CC00"/>
        <bgColor rgb="FF00FF66"/>
      </patternFill>
    </fill>
    <fill>
      <patternFill patternType="solid">
        <fgColor rgb="FF00FF66"/>
        <bgColor rgb="FF00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4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8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4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CE181E"/>
      <rgbColor rgb="FF00FF66"/>
      <rgbColor rgb="FF0000FF"/>
      <rgbColor rgb="FFFFF200"/>
      <rgbColor rgb="FFFF00FF"/>
      <rgbColor rgb="FF00FFFF"/>
      <rgbColor rgb="FF800000"/>
      <rgbColor rgb="FF0066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9FF66"/>
      <rgbColor rgb="FFFFFF99"/>
      <rgbColor rgb="FF66CCFF"/>
      <rgbColor rgb="FFFF99FF"/>
      <rgbColor rgb="FFCC99FF"/>
      <rgbColor rgb="FFFFCC99"/>
      <rgbColor rgb="FF3366FF"/>
      <rgbColor rgb="FF66FFFF"/>
      <rgbColor rgb="FF99CC00"/>
      <rgbColor rgb="FFFFCC00"/>
      <rgbColor rgb="FFFF9900"/>
      <rgbColor rgb="FFFF6600"/>
      <rgbColor rgb="FF666699"/>
      <rgbColor rgb="FF969696"/>
      <rgbColor rgb="FF004586"/>
      <rgbColor rgb="FF00CC00"/>
      <rgbColor rgb="FF00331A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scatterChart>
        <c:scatterStyle val="lineMarker"/>
        <c:varyColors val="0"/>
        <c:ser>
          <c:idx val="0"/>
          <c:order val="0"/>
          <c:spPr>
            <a:solidFill>
              <a:srgbClr val="006600"/>
            </a:solidFill>
            <a:ln w="28800">
              <a:solidFill>
                <a:srgbClr val="006600"/>
              </a:solidFill>
              <a:round/>
            </a:ln>
          </c:spPr>
          <c:marker>
            <c:symbol val="square"/>
            <c:size val="8"/>
            <c:spPr>
              <a:solidFill>
                <a:srgbClr val="006600"/>
              </a:solidFill>
            </c:spPr>
          </c:marker>
          <c:dLbls>
            <c:numFmt formatCode="0.00" sourceLinked="1"/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'Partie 2'!$B$15:$B$18</c:f>
              <c:numCache>
                <c:formatCode>General</c:formatCode>
                <c:ptCount val="4"/>
                <c:pt idx="0">
                  <c:v>-5</c:v>
                </c:pt>
                <c:pt idx="1">
                  <c:v>-2</c:v>
                </c:pt>
                <c:pt idx="2">
                  <c:v>2</c:v>
                </c:pt>
                <c:pt idx="3">
                  <c:v>5</c:v>
                </c:pt>
              </c:numCache>
            </c:numRef>
          </c:xVal>
          <c:yVal>
            <c:numRef>
              <c:f>'Partie 2'!$K$27:$K$30</c:f>
              <c:numCache>
                <c:formatCode>General</c:formatCode>
                <c:ptCount val="4"/>
                <c:pt idx="0">
                  <c:v>1.01086956521739</c:v>
                </c:pt>
                <c:pt idx="1">
                  <c:v>6.68518518518519</c:v>
                </c:pt>
                <c:pt idx="2">
                  <c:v>25.9058823529412</c:v>
                </c:pt>
                <c:pt idx="3">
                  <c:v>41.5760869565217</c:v>
                </c:pt>
              </c:numCache>
            </c:numRef>
          </c:yVal>
          <c:smooth val="0"/>
        </c:ser>
        <c:axId val="71814002"/>
        <c:axId val="75229061"/>
      </c:scatterChart>
      <c:valAx>
        <c:axId val="7181400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75229061"/>
        <c:crosses val="autoZero"/>
        <c:crossBetween val="midCat"/>
      </c:valAx>
      <c:valAx>
        <c:axId val="75229061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.00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71814002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plotVisOnly val="1"/>
    <c:dispBlanksAs val="span"/>
  </c:chart>
  <c:spPr>
    <a:solidFill>
      <a:srgbClr val="ffffff"/>
    </a:solidFill>
    <a:ln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scatterChart>
        <c:scatterStyle val="lineMarker"/>
        <c:varyColors val="0"/>
        <c:ser>
          <c:idx val="0"/>
          <c:order val="0"/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'Partie 2'!$C$34:$G$34</c:f>
              <c:numCache>
                <c:formatCode>General</c:formatCode>
                <c:ptCount val="5"/>
                <c:pt idx="0">
                  <c:v>-4.62068965517241</c:v>
                </c:pt>
                <c:pt idx="1">
                  <c:v>-1.51282051282051</c:v>
                </c:pt>
                <c:pt idx="2">
                  <c:v>0.388888888888889</c:v>
                </c:pt>
                <c:pt idx="3">
                  <c:v>2.38317757009346</c:v>
                </c:pt>
                <c:pt idx="4">
                  <c:v>3.57831325301205</c:v>
                </c:pt>
              </c:numCache>
            </c:numRef>
          </c:xVal>
          <c:yVal>
            <c:numRef>
              <c:f>'Partie 2'!$C$14:$G$14</c:f>
              <c:numCache>
                <c:formatCode>General</c:formatCode>
                <c:ptCount val="5"/>
                <c:pt idx="0">
                  <c:v>-2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50</c:v>
                </c:pt>
              </c:numCache>
            </c:numRef>
          </c:yVal>
          <c:smooth val="0"/>
        </c:ser>
        <c:axId val="85738059"/>
        <c:axId val="40269120"/>
      </c:scatterChart>
      <c:valAx>
        <c:axId val="85738059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40269120"/>
        <c:crosses val="autoZero"/>
        <c:crossBetween val="midCat"/>
      </c:valAx>
      <c:valAx>
        <c:axId val="40269120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85738059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plotVisOnly val="1"/>
    <c:dispBlanksAs val="span"/>
  </c:chart>
  <c:spPr>
    <a:solidFill>
      <a:srgbClr val="ffffff"/>
    </a:solidFill>
    <a:ln>
      <a:noFill/>
    </a:ln>
  </c:spPr>
</c:chartSpace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259560</xdr:colOff>
      <xdr:row>0</xdr:row>
      <xdr:rowOff>98280</xdr:rowOff>
    </xdr:from>
    <xdr:to>
      <xdr:col>11</xdr:col>
      <xdr:colOff>439560</xdr:colOff>
      <xdr:row>10</xdr:row>
      <xdr:rowOff>66600</xdr:rowOff>
    </xdr:to>
    <xdr:sp>
      <xdr:nvSpPr>
        <xdr:cNvPr id="0" name="CustomShape 1"/>
        <xdr:cNvSpPr/>
      </xdr:nvSpPr>
      <xdr:spPr>
        <a:xfrm>
          <a:off x="1072080" y="98280"/>
          <a:ext cx="8538120" cy="1593720"/>
        </a:xfrm>
        <a:prstGeom prst="rect">
          <a:avLst/>
        </a:prstGeom>
        <a:solidFill>
          <a:srgbClr val="eeeeee"/>
        </a:solidFill>
        <a:ln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/>
        <a:p>
          <a:pPr>
            <a:lnSpc>
              <a:spcPct val="100000"/>
            </a:lnSpc>
          </a:pPr>
          <a:r>
            <a:rPr b="1" lang="fr-FR" sz="1400" spc="-1" strike="noStrike" u="sng">
              <a:uFillTx/>
              <a:latin typeface="Times New Roman"/>
            </a:rPr>
            <a:t>Impact d’image.</a:t>
          </a:r>
          <a:endParaRPr b="0" lang="fr-FR" sz="14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fr-FR" sz="14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fr-FR" sz="1200" spc="-1" strike="noStrike">
              <a:latin typeface="Loma"/>
            </a:rPr>
            <a:t>La société souhaite mener une enquête afin d'étudier l'éventualité d'un lien entre l'image perçue de la marque  par les consommateurs (évaluée par un indicateur xi prenant les valeurs (disons des notes -5 (mauvaise) à 5 (bonne)  et le résultat réalisé (yj en million d'euros) par ses 500 points de ventes.</a:t>
          </a:r>
          <a:endParaRPr b="0" lang="fr-FR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fr-FR" sz="1200" spc="-1" strike="noStrike">
              <a:latin typeface="Loma"/>
            </a:rPr>
            <a:t>Les résultats synthétiques sont les suivants :</a:t>
          </a:r>
          <a:endParaRPr b="0" lang="fr-FR" sz="12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fr-FR" sz="1200" spc="-1" strike="noStrike">
            <a:latin typeface="Times New Roman"/>
          </a:endParaRPr>
        </a:p>
      </xdr:txBody>
    </xdr:sp>
    <xdr:clientData/>
  </xdr:twoCellAnchor>
  <xdr:twoCellAnchor editAs="absolute">
    <xdr:from>
      <xdr:col>1</xdr:col>
      <xdr:colOff>36000</xdr:colOff>
      <xdr:row>23</xdr:row>
      <xdr:rowOff>144720</xdr:rowOff>
    </xdr:from>
    <xdr:to>
      <xdr:col>12</xdr:col>
      <xdr:colOff>582480</xdr:colOff>
      <xdr:row>37</xdr:row>
      <xdr:rowOff>140760</xdr:rowOff>
    </xdr:to>
    <xdr:sp>
      <xdr:nvSpPr>
        <xdr:cNvPr id="1" name="CustomShape 1"/>
        <xdr:cNvSpPr/>
      </xdr:nvSpPr>
      <xdr:spPr>
        <a:xfrm>
          <a:off x="848520" y="4190760"/>
          <a:ext cx="9717120" cy="2271960"/>
        </a:xfrm>
        <a:prstGeom prst="rect">
          <a:avLst/>
        </a:prstGeom>
        <a:solidFill>
          <a:srgbClr val="eeeeee"/>
        </a:solidFill>
        <a:ln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/>
        <a:p>
          <a:pPr>
            <a:lnSpc>
              <a:spcPct val="100000"/>
            </a:lnSpc>
          </a:pPr>
          <a:r>
            <a:rPr b="0" lang="fr-FR" sz="1200" spc="-1" strike="noStrike">
              <a:latin typeface="Loma"/>
            </a:rPr>
            <a:t>1°) Après avoir rappelé le nom d’un tel document</a:t>
          </a:r>
          <a:endParaRPr b="0" lang="fr-FR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fr-FR" sz="1200" spc="-1" strike="noStrike">
              <a:latin typeface="Loma"/>
            </a:rPr>
            <a:t>	</a:t>
          </a:r>
          <a:r>
            <a:rPr b="0" lang="fr-FR" sz="1200" spc="-1" strike="noStrike">
              <a:latin typeface="Loma"/>
            </a:rPr>
            <a:t>Retrouver les valeurs manquantes sur fond jaune.</a:t>
          </a:r>
          <a:endParaRPr b="0" lang="fr-FR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fr-FR" sz="1200" spc="-1" strike="noStrike">
              <a:latin typeface="Loma"/>
            </a:rPr>
            <a:t>	</a:t>
          </a:r>
          <a:r>
            <a:rPr b="0" lang="fr-FR" sz="1200" spc="-1" strike="noStrike">
              <a:latin typeface="Loma"/>
            </a:rPr>
            <a:t>Donner la signification des labeurs sur fond bleu.</a:t>
          </a:r>
          <a:endParaRPr b="0" lang="fr-FR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fr-FR" sz="1200" spc="-1" strike="noStrike">
              <a:latin typeface="Loma"/>
            </a:rPr>
            <a:t>2°) Déterminer les éléments marginaux puis les commenter</a:t>
          </a:r>
          <a:endParaRPr b="0" lang="fr-FR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fr-FR" sz="1200" spc="-1" strike="noStrike">
              <a:latin typeface="Loma"/>
            </a:rPr>
            <a:t>3°) Compléter le tableau (cellules sur fond rose) </a:t>
          </a:r>
          <a:endParaRPr b="0" lang="fr-FR" sz="12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fr-FR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1" lang="fr-FR" sz="1200" spc="-1" strike="noStrike" u="sng">
              <a:uFillTx/>
              <a:latin typeface="Loma"/>
            </a:rPr>
            <a:t>Important </a:t>
          </a:r>
          <a:r>
            <a:rPr b="0" lang="fr-FR" sz="1200" spc="-1" strike="noStrike">
              <a:latin typeface="Loma"/>
            </a:rPr>
            <a:t>: toute modification de ce tableau modifiera automatiquement son jumeau situé sur la feuille suivante qu’il convient donc de ne pas modifier.</a:t>
          </a:r>
          <a:endParaRPr b="0" lang="fr-FR" sz="12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fr-FR" sz="12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fr-FR" sz="1200" spc="-1" strike="noStrike"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42</xdr:col>
      <xdr:colOff>236160</xdr:colOff>
      <xdr:row>1</xdr:row>
      <xdr:rowOff>0</xdr:rowOff>
    </xdr:from>
    <xdr:to>
      <xdr:col>42</xdr:col>
      <xdr:colOff>418680</xdr:colOff>
      <xdr:row>1</xdr:row>
      <xdr:rowOff>360</xdr:rowOff>
    </xdr:to>
    <xdr:sp>
      <xdr:nvSpPr>
        <xdr:cNvPr id="2" name="CustomShape 1"/>
        <xdr:cNvSpPr/>
      </xdr:nvSpPr>
      <xdr:spPr>
        <a:xfrm>
          <a:off x="33414840" y="0"/>
          <a:ext cx="182520" cy="36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wrap="none" lIns="0" rIns="0" tIns="0" bIns="0"/>
        <a:p>
          <a:pPr>
            <a:lnSpc>
              <a:spcPct val="100000"/>
            </a:lnSpc>
          </a:pPr>
          <a:r>
            <a:rPr b="0" lang="fr-FR" sz="1100" spc="-1" strike="noStrike">
              <a:solidFill>
                <a:srgbClr val="000000"/>
              </a:solidFill>
              <a:latin typeface="Cambria Math"/>
            </a:rPr>
            <a:t>ɛ_𝑡</a:t>
          </a:r>
          <a:endParaRPr b="0" lang="fr-FR" sz="1100" spc="-1" strike="noStrike">
            <a:latin typeface="Times New Roman"/>
          </a:endParaRPr>
        </a:p>
      </xdr:txBody>
    </xdr:sp>
    <xdr:clientData/>
  </xdr:twoCellAnchor>
  <xdr:twoCellAnchor editAs="oneCell">
    <xdr:from>
      <xdr:col>42</xdr:col>
      <xdr:colOff>926640</xdr:colOff>
      <xdr:row>1</xdr:row>
      <xdr:rowOff>0</xdr:rowOff>
    </xdr:from>
    <xdr:to>
      <xdr:col>43</xdr:col>
      <xdr:colOff>166680</xdr:colOff>
      <xdr:row>1</xdr:row>
      <xdr:rowOff>360</xdr:rowOff>
    </xdr:to>
    <xdr:sp>
      <xdr:nvSpPr>
        <xdr:cNvPr id="3" name="CustomShape 1"/>
        <xdr:cNvSpPr/>
      </xdr:nvSpPr>
      <xdr:spPr>
        <a:xfrm>
          <a:off x="34105320" y="0"/>
          <a:ext cx="182880" cy="36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wrap="none" lIns="0" rIns="0" tIns="0" bIns="0"/>
        <a:p>
          <a:pPr>
            <a:lnSpc>
              <a:spcPct val="100000"/>
            </a:lnSpc>
          </a:pPr>
          <a:r>
            <a:rPr b="0" lang="fr-FR" sz="1100" spc="-1" strike="noStrike">
              <a:solidFill>
                <a:srgbClr val="000000"/>
              </a:solidFill>
              <a:latin typeface="Cambria Math"/>
            </a:rPr>
            <a:t>ɛ_𝑡</a:t>
          </a:r>
          <a:endParaRPr b="0" lang="fr-FR" sz="1100" spc="-1" strike="noStrike">
            <a:latin typeface="Times New Roman"/>
          </a:endParaRPr>
        </a:p>
      </xdr:txBody>
    </xdr:sp>
    <xdr:clientData/>
  </xdr:twoCellAnchor>
  <xdr:twoCellAnchor editAs="absolute">
    <xdr:from>
      <xdr:col>0</xdr:col>
      <xdr:colOff>859680</xdr:colOff>
      <xdr:row>1</xdr:row>
      <xdr:rowOff>76320</xdr:rowOff>
    </xdr:from>
    <xdr:to>
      <xdr:col>13</xdr:col>
      <xdr:colOff>71640</xdr:colOff>
      <xdr:row>12</xdr:row>
      <xdr:rowOff>27360</xdr:rowOff>
    </xdr:to>
    <xdr:sp>
      <xdr:nvSpPr>
        <xdr:cNvPr id="4" name="CustomShape 1"/>
        <xdr:cNvSpPr/>
      </xdr:nvSpPr>
      <xdr:spPr>
        <a:xfrm>
          <a:off x="859680" y="76320"/>
          <a:ext cx="9396000" cy="1739160"/>
        </a:xfrm>
        <a:prstGeom prst="rect">
          <a:avLst/>
        </a:prstGeom>
        <a:solidFill>
          <a:srgbClr val="eeeeee"/>
        </a:solidFill>
        <a:ln>
          <a:noFill/>
        </a:ln>
      </xdr:spPr>
      <xdr:style>
        <a:lnRef idx="0"/>
        <a:fillRef idx="0"/>
        <a:effectRef idx="0"/>
        <a:fontRef idx="minor"/>
      </xdr:style>
      <xdr:txBody>
        <a:bodyPr lIns="144000" rIns="144000" tIns="144000" bIns="144000"/>
        <a:p>
          <a:pPr>
            <a:lnSpc>
              <a:spcPct val="100000"/>
            </a:lnSpc>
          </a:pPr>
          <a:r>
            <a:rPr b="0" lang="fr-FR" sz="1200" spc="-1" strike="noStrike">
              <a:latin typeface="Loma"/>
            </a:rPr>
            <a:t>4°) On s ‘intéresse à l’impact du l’image sur le résultat. Quel est le caractère qui mérite l’étude de ses éléments conditionnels ? Pourquoi ?</a:t>
          </a:r>
          <a:endParaRPr b="0" lang="fr-FR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fr-FR" sz="1200" spc="-1" strike="noStrike">
              <a:latin typeface="Loma"/>
            </a:rPr>
            <a:t>5°) Déterminer les éléments conditionnels pour ce caractère seulement.</a:t>
          </a:r>
          <a:endParaRPr b="0" lang="fr-FR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fr-FR" sz="1200" spc="-1" strike="noStrike">
              <a:latin typeface="Loma"/>
            </a:rPr>
            <a:t>6°) Effectuer une décomposition de la varaiance et conclure.</a:t>
          </a:r>
          <a:endParaRPr b="0" lang="fr-FR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fr-FR" sz="1200" spc="-1" strike="noStrike">
              <a:latin typeface="Loma"/>
            </a:rPr>
            <a:t>7°) Proposer une représentation  graphique ne nécessitant aucun calcul supplémentaire.</a:t>
          </a:r>
          <a:endParaRPr b="0" lang="fr-FR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fr-FR" sz="1200" spc="-1" strike="noStrike">
              <a:latin typeface="Loma"/>
            </a:rPr>
            <a:t>8°) Calculer le coefficient de corrélation et conclure.</a:t>
          </a:r>
          <a:endParaRPr b="0" lang="fr-FR" sz="1200" spc="-1" strike="noStrike">
            <a:latin typeface="Times New Roman"/>
          </a:endParaRPr>
        </a:p>
      </xdr:txBody>
    </xdr:sp>
    <xdr:clientData/>
  </xdr:twoCellAnchor>
  <xdr:twoCellAnchor editAs="oneCell">
    <xdr:from>
      <xdr:col>13</xdr:col>
      <xdr:colOff>489960</xdr:colOff>
      <xdr:row>1</xdr:row>
      <xdr:rowOff>8280</xdr:rowOff>
    </xdr:from>
    <xdr:to>
      <xdr:col>18</xdr:col>
      <xdr:colOff>288720</xdr:colOff>
      <xdr:row>20</xdr:row>
      <xdr:rowOff>138240</xdr:rowOff>
    </xdr:to>
    <xdr:graphicFrame>
      <xdr:nvGraphicFramePr>
        <xdr:cNvPr id="5" name=""/>
        <xdr:cNvGraphicFramePr/>
      </xdr:nvGraphicFramePr>
      <xdr:xfrm>
        <a:off x="10674000" y="8280"/>
        <a:ext cx="4030200" cy="3218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306720</xdr:colOff>
      <xdr:row>28</xdr:row>
      <xdr:rowOff>18000</xdr:rowOff>
    </xdr:from>
    <xdr:to>
      <xdr:col>19</xdr:col>
      <xdr:colOff>234360</xdr:colOff>
      <xdr:row>48</xdr:row>
      <xdr:rowOff>6480</xdr:rowOff>
    </xdr:to>
    <xdr:graphicFrame>
      <xdr:nvGraphicFramePr>
        <xdr:cNvPr id="6" name=""/>
        <xdr:cNvGraphicFramePr/>
      </xdr:nvGraphicFramePr>
      <xdr:xfrm>
        <a:off x="10490760" y="4407120"/>
        <a:ext cx="477972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2:M22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O12" activeCellId="0" sqref="O12"/>
    </sheetView>
  </sheetViews>
  <sheetFormatPr defaultRowHeight="12.8" zeroHeight="false" outlineLevelRow="0" outlineLevelCol="0"/>
  <cols>
    <col collapsed="false" customWidth="false" hidden="false" outlineLevel="0" max="10" min="1" style="0" width="11.52"/>
    <col collapsed="false" customWidth="true" hidden="false" outlineLevel="0" max="11" min="11" style="0" width="14.78"/>
    <col collapsed="false" customWidth="false" hidden="false" outlineLevel="0" max="1025" min="12" style="0" width="11.52"/>
  </cols>
  <sheetData>
    <row r="12" customFormat="false" ht="15" hidden="false" customHeight="false" outlineLevel="0" collapsed="false">
      <c r="B12" s="1" t="s">
        <v>0</v>
      </c>
      <c r="C12" s="2" t="n">
        <f aca="false">C18/C17</f>
        <v>-2</v>
      </c>
      <c r="D12" s="3" t="n">
        <v>0</v>
      </c>
      <c r="E12" s="3" t="n">
        <v>1</v>
      </c>
      <c r="F12" s="4" t="n">
        <v>2</v>
      </c>
      <c r="G12" s="3" t="n">
        <v>50</v>
      </c>
      <c r="H12" s="3" t="s">
        <v>1</v>
      </c>
      <c r="I12" s="1" t="s">
        <v>2</v>
      </c>
      <c r="J12" s="1" t="s">
        <v>3</v>
      </c>
      <c r="K12" s="5" t="s">
        <v>4</v>
      </c>
      <c r="L12" s="5" t="s">
        <v>5</v>
      </c>
      <c r="M12" s="5" t="s">
        <v>6</v>
      </c>
    </row>
    <row r="13" customFormat="false" ht="15" hidden="false" customHeight="false" outlineLevel="0" collapsed="false">
      <c r="B13" s="6" t="n">
        <v>-5</v>
      </c>
      <c r="C13" s="1" t="n">
        <v>82</v>
      </c>
      <c r="D13" s="1" t="n">
        <v>0</v>
      </c>
      <c r="E13" s="1" t="n">
        <v>3</v>
      </c>
      <c r="F13" s="1" t="n">
        <v>2</v>
      </c>
      <c r="G13" s="1" t="n">
        <v>5</v>
      </c>
      <c r="H13" s="7" t="n">
        <v>92</v>
      </c>
      <c r="I13" s="8" t="n">
        <f aca="false">H13*B13</f>
        <v>-460</v>
      </c>
      <c r="J13" s="9" t="n">
        <v>2300</v>
      </c>
      <c r="K13" s="9" t="n">
        <v>93</v>
      </c>
      <c r="L13" s="9" t="n">
        <v>12839</v>
      </c>
      <c r="M13" s="9" t="n">
        <v>-465</v>
      </c>
    </row>
    <row r="14" customFormat="false" ht="15" hidden="false" customHeight="false" outlineLevel="0" collapsed="false">
      <c r="B14" s="3" t="n">
        <v>-2</v>
      </c>
      <c r="C14" s="1" t="n">
        <v>2</v>
      </c>
      <c r="D14" s="10" t="n">
        <f aca="false">D17-D16-D15-D13</f>
        <v>35</v>
      </c>
      <c r="E14" s="1" t="n">
        <v>5</v>
      </c>
      <c r="F14" s="1" t="n">
        <v>5</v>
      </c>
      <c r="G14" s="1" t="n">
        <v>7</v>
      </c>
      <c r="H14" s="7" t="n">
        <v>54</v>
      </c>
      <c r="I14" s="11" t="n">
        <v>-108</v>
      </c>
      <c r="J14" s="9" t="n">
        <v>216</v>
      </c>
      <c r="K14" s="12" t="n">
        <f aca="false">SUMPRODUCT(C12:G12,C14:G14)</f>
        <v>361</v>
      </c>
      <c r="L14" s="9" t="n">
        <v>17533</v>
      </c>
      <c r="M14" s="9" t="n">
        <v>-722</v>
      </c>
    </row>
    <row r="15" customFormat="false" ht="15" hidden="false" customHeight="false" outlineLevel="0" collapsed="false">
      <c r="B15" s="2" t="n">
        <f aca="false">I15/H15</f>
        <v>2</v>
      </c>
      <c r="C15" s="1" t="n">
        <v>1</v>
      </c>
      <c r="D15" s="1" t="n">
        <v>3</v>
      </c>
      <c r="E15" s="1" t="n">
        <v>6</v>
      </c>
      <c r="F15" s="13" t="n">
        <v>75</v>
      </c>
      <c r="G15" s="1" t="n">
        <v>85</v>
      </c>
      <c r="H15" s="7" t="n">
        <v>170</v>
      </c>
      <c r="I15" s="11" t="n">
        <v>340</v>
      </c>
      <c r="J15" s="9" t="n">
        <v>680</v>
      </c>
      <c r="K15" s="9" t="n">
        <v>4404</v>
      </c>
      <c r="L15" s="9" t="n">
        <v>212810</v>
      </c>
      <c r="M15" s="9" t="n">
        <v>8808</v>
      </c>
    </row>
    <row r="16" customFormat="false" ht="15" hidden="false" customHeight="false" outlineLevel="0" collapsed="false">
      <c r="B16" s="3" t="n">
        <v>5</v>
      </c>
      <c r="C16" s="1" t="n">
        <v>2</v>
      </c>
      <c r="D16" s="1" t="n">
        <v>1</v>
      </c>
      <c r="E16" s="1" t="n">
        <v>4</v>
      </c>
      <c r="F16" s="1" t="n">
        <v>25</v>
      </c>
      <c r="G16" s="1" t="n">
        <v>152</v>
      </c>
      <c r="H16" s="7" t="n">
        <v>184</v>
      </c>
      <c r="I16" s="11" t="n">
        <v>920</v>
      </c>
      <c r="J16" s="9" t="n">
        <v>4600</v>
      </c>
      <c r="K16" s="9" t="n">
        <v>7650</v>
      </c>
      <c r="L16" s="9" t="n">
        <v>380112</v>
      </c>
      <c r="M16" s="9" t="n">
        <v>38250</v>
      </c>
    </row>
    <row r="17" customFormat="false" ht="15" hidden="false" customHeight="false" outlineLevel="0" collapsed="false">
      <c r="B17" s="3" t="s">
        <v>7</v>
      </c>
      <c r="C17" s="7" t="n">
        <v>87</v>
      </c>
      <c r="D17" s="7" t="n">
        <v>39</v>
      </c>
      <c r="E17" s="7" t="n">
        <v>18</v>
      </c>
      <c r="F17" s="14" t="n">
        <v>107</v>
      </c>
      <c r="G17" s="15" t="n">
        <v>249</v>
      </c>
      <c r="H17" s="16" t="n">
        <v>500</v>
      </c>
      <c r="I17" s="17" t="n">
        <v>692</v>
      </c>
      <c r="J17" s="18" t="n">
        <v>7796</v>
      </c>
      <c r="K17" s="9" t="n">
        <v>12508</v>
      </c>
      <c r="L17" s="9" t="n">
        <v>623294</v>
      </c>
      <c r="M17" s="18" t="n">
        <v>45871</v>
      </c>
    </row>
    <row r="18" customFormat="false" ht="15" hidden="false" customHeight="false" outlineLevel="0" collapsed="false">
      <c r="B18" s="1" t="s">
        <v>8</v>
      </c>
      <c r="C18" s="11" t="n">
        <v>-174</v>
      </c>
      <c r="D18" s="11" t="n">
        <v>0</v>
      </c>
      <c r="E18" s="11" t="n">
        <v>18</v>
      </c>
      <c r="F18" s="19" t="n">
        <v>214</v>
      </c>
      <c r="G18" s="9" t="n">
        <v>12450</v>
      </c>
      <c r="H18" s="20" t="n">
        <v>12508</v>
      </c>
      <c r="I18" s="21"/>
      <c r="J18" s="21"/>
      <c r="K18" s="21"/>
      <c r="L18" s="22"/>
      <c r="M18" s="22"/>
    </row>
    <row r="19" customFormat="false" ht="15" hidden="false" customHeight="false" outlineLevel="0" collapsed="false">
      <c r="B19" s="1" t="s">
        <v>9</v>
      </c>
      <c r="C19" s="11" t="n">
        <v>348</v>
      </c>
      <c r="D19" s="11" t="n">
        <v>0</v>
      </c>
      <c r="E19" s="11" t="n">
        <v>18</v>
      </c>
      <c r="F19" s="11" t="n">
        <v>428</v>
      </c>
      <c r="G19" s="9" t="n">
        <v>622500</v>
      </c>
      <c r="H19" s="9" t="n">
        <v>623294</v>
      </c>
      <c r="I19" s="22"/>
      <c r="J19" s="23" t="s">
        <v>10</v>
      </c>
      <c r="K19" s="23"/>
      <c r="L19" s="5" t="s">
        <v>11</v>
      </c>
      <c r="M19" s="5" t="s">
        <v>12</v>
      </c>
    </row>
    <row r="20" customFormat="false" ht="15" hidden="false" customHeight="false" outlineLevel="0" collapsed="false">
      <c r="B20" s="5" t="s">
        <v>13</v>
      </c>
      <c r="C20" s="24" t="n">
        <f aca="false">SUMPRODUCT($B13:$B16,C13:C16)</f>
        <v>-402</v>
      </c>
      <c r="D20" s="24" t="n">
        <f aca="false">SUMPRODUCT($B13:$B16,D13:D16)</f>
        <v>-59</v>
      </c>
      <c r="E20" s="24" t="n">
        <f aca="false">SUMPRODUCT($B13:$B16,E13:E16)</f>
        <v>7</v>
      </c>
      <c r="F20" s="24" t="n">
        <f aca="false">SUMPRODUCT($B13:$B16,F13:F16)</f>
        <v>255</v>
      </c>
      <c r="G20" s="24" t="n">
        <f aca="false">SUMPRODUCT($B13:$B16,G13:G16)</f>
        <v>891</v>
      </c>
      <c r="H20" s="25" t="n">
        <f aca="false">SUM(C20:G20)</f>
        <v>692</v>
      </c>
      <c r="I20" s="22"/>
      <c r="J20" s="22"/>
      <c r="K20" s="23" t="s">
        <v>14</v>
      </c>
      <c r="L20" s="26" t="n">
        <f aca="false">I17/H17</f>
        <v>1.384</v>
      </c>
      <c r="M20" s="26" t="n">
        <f aca="false">H18/H17</f>
        <v>25.016</v>
      </c>
    </row>
    <row r="21" customFormat="false" ht="15" hidden="false" customHeight="false" outlineLevel="0" collapsed="false">
      <c r="B21" s="5" t="s">
        <v>15</v>
      </c>
      <c r="C21" s="24" t="n">
        <f aca="false">SUMPRODUCT($B13:$B16,$B13:$B16,C13:C16)</f>
        <v>2112</v>
      </c>
      <c r="D21" s="24" t="n">
        <f aca="false">SUMPRODUCT($B13:$B16,$B13:$B16,D13:D16)</f>
        <v>177</v>
      </c>
      <c r="E21" s="24" t="n">
        <f aca="false">SUMPRODUCT($B13:$B16,$B13:$B16,E13:E16)</f>
        <v>219</v>
      </c>
      <c r="F21" s="24" t="n">
        <f aca="false">SUMPRODUCT($B13:$B16,$B13:$B16,F13:F16)</f>
        <v>995</v>
      </c>
      <c r="G21" s="24" t="n">
        <f aca="false">SUMPRODUCT($B13:$B16,$B13:$B16,G13:G16)</f>
        <v>4293</v>
      </c>
      <c r="H21" s="25" t="n">
        <f aca="false">SUM(C21:G21)</f>
        <v>7796</v>
      </c>
      <c r="I21" s="22"/>
      <c r="J21" s="22"/>
      <c r="K21" s="23" t="s">
        <v>16</v>
      </c>
      <c r="L21" s="26" t="n">
        <f aca="false">J17/H17-L20^2</f>
        <v>13.676544</v>
      </c>
      <c r="M21" s="26" t="n">
        <f aca="false">H19/H17-M20^2</f>
        <v>620.787744</v>
      </c>
    </row>
    <row r="22" customFormat="false" ht="15" hidden="false" customHeight="false" outlineLevel="0" collapsed="false">
      <c r="B22" s="5" t="s">
        <v>6</v>
      </c>
      <c r="C22" s="24" t="n">
        <f aca="false">C20*C12</f>
        <v>804</v>
      </c>
      <c r="D22" s="24" t="n">
        <f aca="false">D20*D12</f>
        <v>-0</v>
      </c>
      <c r="E22" s="24" t="n">
        <f aca="false">E20*E12</f>
        <v>7</v>
      </c>
      <c r="F22" s="24" t="n">
        <f aca="false">F20*F12</f>
        <v>510</v>
      </c>
      <c r="G22" s="24" t="n">
        <f aca="false">G20*G12</f>
        <v>44550</v>
      </c>
      <c r="H22" s="25" t="n">
        <f aca="false">SUM(C22:G22)</f>
        <v>45871</v>
      </c>
      <c r="I22" s="22"/>
      <c r="J22" s="22"/>
      <c r="K22" s="23" t="s">
        <v>17</v>
      </c>
      <c r="L22" s="26" t="n">
        <f aca="false">SQRT(L21)</f>
        <v>3.69818117457758</v>
      </c>
      <c r="M22" s="26" t="n">
        <f aca="false">SQRT(M21)</f>
        <v>24.9156124548445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43"/>
  <sheetViews>
    <sheetView showFormulas="false" showGridLines="true" showRowColHeaders="true" showZeros="true" rightToLeft="false" tabSelected="false" showOutlineSymbols="true" defaultGridColor="true" view="normal" topLeftCell="A3" colorId="64" zoomScale="110" zoomScaleNormal="110" zoomScalePageLayoutView="100" workbookViewId="0">
      <selection pane="topLeft" activeCell="L43" activeCellId="0" sqref="L43"/>
    </sheetView>
  </sheetViews>
  <sheetFormatPr defaultRowHeight="12.8" zeroHeight="false" outlineLevelRow="0" outlineLevelCol="0"/>
  <cols>
    <col collapsed="false" customWidth="true" hidden="false" outlineLevel="0" max="2" min="1" style="0" width="13.36"/>
    <col collapsed="false" customWidth="true" hidden="false" outlineLevel="0" max="13" min="3" style="0" width="10.69"/>
    <col collapsed="false" customWidth="true" hidden="false" outlineLevel="0" max="14" min="14" style="0" width="13.36"/>
    <col collapsed="false" customWidth="true" hidden="false" outlineLevel="0" max="15" min="15" style="0" width="15.66"/>
    <col collapsed="false" customWidth="true" hidden="false" outlineLevel="0" max="16" min="16" style="0" width="13.36"/>
    <col collapsed="false" customWidth="true" hidden="false" outlineLevel="0" max="20" min="17" style="0" width="8.79"/>
    <col collapsed="false" customWidth="true" hidden="false" outlineLevel="0" max="21" min="21" style="0" width="15.66"/>
    <col collapsed="false" customWidth="true" hidden="false" outlineLevel="0" max="22" min="22" style="0" width="13.36"/>
    <col collapsed="false" customWidth="true" hidden="false" outlineLevel="0" max="26" min="23" style="0" width="8.79"/>
    <col collapsed="false" customWidth="true" hidden="false" outlineLevel="0" max="27" min="27" style="0" width="13.36"/>
    <col collapsed="false" customWidth="true" hidden="false" outlineLevel="0" max="28" min="28" style="0" width="15.66"/>
    <col collapsed="false" customWidth="true" hidden="false" outlineLevel="0" max="29" min="29" style="0" width="13.36"/>
    <col collapsed="false" customWidth="true" hidden="false" outlineLevel="0" max="33" min="30" style="0" width="8.79"/>
    <col collapsed="false" customWidth="true" hidden="false" outlineLevel="0" max="34" min="34" style="0" width="13.36"/>
    <col collapsed="false" customWidth="true" hidden="false" outlineLevel="0" max="35" min="35" style="0" width="15.66"/>
    <col collapsed="false" customWidth="true" hidden="false" outlineLevel="0" max="36" min="36" style="0" width="13.36"/>
    <col collapsed="false" customWidth="true" hidden="false" outlineLevel="0" max="40" min="37" style="0" width="8.79"/>
    <col collapsed="false" customWidth="true" hidden="false" outlineLevel="0" max="41" min="41" style="0" width="13.36"/>
    <col collapsed="false" customWidth="true" hidden="false" outlineLevel="0" max="42" min="42" style="0" width="15.66"/>
    <col collapsed="false" customWidth="true" hidden="false" outlineLevel="0" max="43" min="43" style="0" width="13.36"/>
    <col collapsed="false" customWidth="true" hidden="false" outlineLevel="0" max="47" min="44" style="0" width="8.79"/>
    <col collapsed="false" customWidth="true" hidden="false" outlineLevel="0" max="1025" min="48" style="0" width="13.36"/>
  </cols>
  <sheetData>
    <row r="1" customFormat="false" ht="12.8" hidden="true" customHeight="false" outlineLevel="0" collapsed="false">
      <c r="C1" s="27"/>
      <c r="D1" s="27"/>
      <c r="E1" s="27"/>
      <c r="F1" s="27"/>
      <c r="G1" s="27"/>
      <c r="H1" s="27"/>
    </row>
    <row r="2" customFormat="false" ht="12.8" hidden="false" customHeight="false" outlineLevel="0" collapsed="false">
      <c r="C2" s="27"/>
      <c r="D2" s="27"/>
      <c r="E2" s="27"/>
      <c r="F2" s="27"/>
      <c r="G2" s="27"/>
      <c r="H2" s="27"/>
    </row>
    <row r="3" customFormat="false" ht="12.8" hidden="false" customHeight="false" outlineLevel="0" collapsed="false">
      <c r="C3" s="27"/>
      <c r="D3" s="27"/>
      <c r="E3" s="27"/>
      <c r="F3" s="27"/>
      <c r="G3" s="27"/>
      <c r="H3" s="27"/>
    </row>
    <row r="4" customFormat="false" ht="12.8" hidden="false" customHeight="false" outlineLevel="0" collapsed="false">
      <c r="C4" s="27"/>
      <c r="D4" s="27"/>
      <c r="E4" s="27"/>
      <c r="F4" s="27"/>
      <c r="G4" s="27"/>
      <c r="H4" s="27"/>
    </row>
    <row r="5" customFormat="false" ht="12.8" hidden="false" customHeight="false" outlineLevel="0" collapsed="false">
      <c r="C5" s="27"/>
      <c r="D5" s="27"/>
      <c r="E5" s="27"/>
      <c r="F5" s="27"/>
      <c r="G5" s="27"/>
      <c r="H5" s="27"/>
    </row>
    <row r="6" customFormat="false" ht="12.8" hidden="false" customHeight="false" outlineLevel="0" collapsed="false">
      <c r="C6" s="27"/>
      <c r="D6" s="27"/>
      <c r="E6" s="27"/>
      <c r="F6" s="27"/>
      <c r="G6" s="27"/>
      <c r="H6" s="27"/>
    </row>
    <row r="7" customFormat="false" ht="12.8" hidden="false" customHeight="false" outlineLevel="0" collapsed="false">
      <c r="C7" s="27"/>
      <c r="D7" s="27"/>
      <c r="E7" s="27"/>
      <c r="F7" s="27"/>
      <c r="G7" s="27"/>
      <c r="H7" s="27"/>
    </row>
    <row r="8" customFormat="false" ht="12.8" hidden="false" customHeight="false" outlineLevel="0" collapsed="false">
      <c r="C8" s="27"/>
      <c r="D8" s="27"/>
      <c r="E8" s="27"/>
      <c r="F8" s="27"/>
      <c r="G8" s="27"/>
      <c r="H8" s="27"/>
    </row>
    <row r="9" customFormat="false" ht="12.8" hidden="false" customHeight="false" outlineLevel="0" collapsed="false">
      <c r="C9" s="27"/>
      <c r="D9" s="27"/>
      <c r="E9" s="27"/>
      <c r="F9" s="27"/>
      <c r="G9" s="27"/>
      <c r="H9" s="27"/>
    </row>
    <row r="10" customFormat="false" ht="12.8" hidden="false" customHeight="false" outlineLevel="0" collapsed="false">
      <c r="C10" s="27"/>
      <c r="D10" s="27"/>
      <c r="E10" s="27"/>
      <c r="F10" s="27"/>
      <c r="G10" s="27"/>
      <c r="H10" s="27"/>
    </row>
    <row r="11" customFormat="false" ht="12.8" hidden="false" customHeight="false" outlineLevel="0" collapsed="false">
      <c r="C11" s="27"/>
      <c r="D11" s="27"/>
      <c r="E11" s="27"/>
      <c r="F11" s="27"/>
      <c r="G11" s="27"/>
      <c r="H11" s="27"/>
    </row>
    <row r="12" customFormat="false" ht="12.8" hidden="false" customHeight="false" outlineLevel="0" collapsed="false">
      <c r="C12" s="27"/>
      <c r="D12" s="27"/>
      <c r="E12" s="27"/>
      <c r="F12" s="27"/>
      <c r="G12" s="27"/>
      <c r="H12" s="27"/>
    </row>
    <row r="13" customFormat="false" ht="12.8" hidden="false" customHeight="false" outlineLevel="0" collapsed="false">
      <c r="C13" s="27"/>
      <c r="D13" s="27"/>
      <c r="E13" s="27"/>
      <c r="F13" s="27"/>
      <c r="G13" s="27"/>
      <c r="H13" s="27"/>
    </row>
    <row r="14" customFormat="false" ht="12.8" hidden="false" customHeight="false" outlineLevel="0" collapsed="false">
      <c r="B14" s="28" t="str">
        <f aca="false">'Consignes Partie 1'!B12</f>
        <v>xi /yj</v>
      </c>
      <c r="C14" s="29" t="n">
        <f aca="false">'Consignes Partie 1'!C12</f>
        <v>-2</v>
      </c>
      <c r="D14" s="29" t="n">
        <f aca="false">'Consignes Partie 1'!D12</f>
        <v>0</v>
      </c>
      <c r="E14" s="29" t="n">
        <f aca="false">'Consignes Partie 1'!E12</f>
        <v>1</v>
      </c>
      <c r="F14" s="29" t="n">
        <f aca="false">'Consignes Partie 1'!F12</f>
        <v>2</v>
      </c>
      <c r="G14" s="29" t="n">
        <f aca="false">'Consignes Partie 1'!G12</f>
        <v>50</v>
      </c>
      <c r="H14" s="30" t="str">
        <f aca="false">'Consignes Partie 1'!H12</f>
        <v>Total ni.</v>
      </c>
      <c r="I14" s="28" t="str">
        <f aca="false">'Consignes Partie 1'!I12</f>
        <v>ni.xi</v>
      </c>
      <c r="J14" s="28" t="str">
        <f aca="false">'Consignes Partie 1'!J12</f>
        <v>ni.xi²</v>
      </c>
      <c r="K14" s="31" t="str">
        <f aca="false">'Consignes Partie 1'!K12</f>
        <v>Σnijyj</v>
      </c>
      <c r="L14" s="31" t="str">
        <f aca="false">'Consignes Partie 1'!L12</f>
        <v>Σnijyj²</v>
      </c>
      <c r="M14" s="28" t="str">
        <f aca="false">'Consignes Partie 1'!M12</f>
        <v>Σnijxiyj</v>
      </c>
    </row>
    <row r="15" customFormat="false" ht="12.8" hidden="false" customHeight="false" outlineLevel="0" collapsed="false">
      <c r="B15" s="32" t="n">
        <f aca="false">'Consignes Partie 1'!B13</f>
        <v>-5</v>
      </c>
      <c r="C15" s="28" t="n">
        <f aca="false">'Consignes Partie 1'!C13</f>
        <v>82</v>
      </c>
      <c r="D15" s="28" t="n">
        <f aca="false">'Consignes Partie 1'!D13</f>
        <v>0</v>
      </c>
      <c r="E15" s="28" t="n">
        <f aca="false">'Consignes Partie 1'!E13</f>
        <v>3</v>
      </c>
      <c r="F15" s="28" t="n">
        <f aca="false">'Consignes Partie 1'!F13</f>
        <v>2</v>
      </c>
      <c r="G15" s="28" t="n">
        <f aca="false">'Consignes Partie 1'!G13</f>
        <v>5</v>
      </c>
      <c r="H15" s="30" t="n">
        <f aca="false">'Consignes Partie 1'!H13</f>
        <v>92</v>
      </c>
      <c r="I15" s="28" t="n">
        <f aca="false">'Consignes Partie 1'!I13</f>
        <v>-460</v>
      </c>
      <c r="J15" s="28" t="n">
        <f aca="false">'Consignes Partie 1'!J13</f>
        <v>2300</v>
      </c>
      <c r="K15" s="28" t="n">
        <f aca="false">'Consignes Partie 1'!K13</f>
        <v>93</v>
      </c>
      <c r="L15" s="28" t="n">
        <f aca="false">'Consignes Partie 1'!L13</f>
        <v>12839</v>
      </c>
      <c r="M15" s="28" t="n">
        <f aca="false">'Consignes Partie 1'!M13</f>
        <v>-465</v>
      </c>
    </row>
    <row r="16" customFormat="false" ht="12.8" hidden="false" customHeight="false" outlineLevel="0" collapsed="false">
      <c r="B16" s="32" t="n">
        <f aca="false">'Consignes Partie 1'!B14</f>
        <v>-2</v>
      </c>
      <c r="C16" s="28" t="n">
        <f aca="false">'Consignes Partie 1'!C14</f>
        <v>2</v>
      </c>
      <c r="D16" s="28" t="n">
        <f aca="false">'Consignes Partie 1'!D14</f>
        <v>35</v>
      </c>
      <c r="E16" s="28" t="n">
        <f aca="false">'Consignes Partie 1'!E14</f>
        <v>5</v>
      </c>
      <c r="F16" s="28" t="n">
        <f aca="false">'Consignes Partie 1'!F14</f>
        <v>5</v>
      </c>
      <c r="G16" s="28" t="n">
        <f aca="false">'Consignes Partie 1'!G14</f>
        <v>7</v>
      </c>
      <c r="H16" s="30" t="n">
        <f aca="false">'Consignes Partie 1'!H14</f>
        <v>54</v>
      </c>
      <c r="I16" s="28" t="n">
        <f aca="false">'Consignes Partie 1'!I14</f>
        <v>-108</v>
      </c>
      <c r="J16" s="28" t="n">
        <f aca="false">'Consignes Partie 1'!J14</f>
        <v>216</v>
      </c>
      <c r="K16" s="28" t="n">
        <f aca="false">'Consignes Partie 1'!K14</f>
        <v>361</v>
      </c>
      <c r="L16" s="28" t="n">
        <f aca="false">'Consignes Partie 1'!L14</f>
        <v>17533</v>
      </c>
      <c r="M16" s="28" t="n">
        <f aca="false">'Consignes Partie 1'!M14</f>
        <v>-722</v>
      </c>
    </row>
    <row r="17" customFormat="false" ht="12.8" hidden="false" customHeight="false" outlineLevel="0" collapsed="false">
      <c r="B17" s="32" t="n">
        <f aca="false">'Consignes Partie 1'!B15</f>
        <v>2</v>
      </c>
      <c r="C17" s="28" t="n">
        <f aca="false">'Consignes Partie 1'!C15</f>
        <v>1</v>
      </c>
      <c r="D17" s="28" t="n">
        <f aca="false">'Consignes Partie 1'!D15</f>
        <v>3</v>
      </c>
      <c r="E17" s="28" t="n">
        <f aca="false">'Consignes Partie 1'!E15</f>
        <v>6</v>
      </c>
      <c r="F17" s="28" t="n">
        <f aca="false">'Consignes Partie 1'!F15</f>
        <v>75</v>
      </c>
      <c r="G17" s="28" t="n">
        <f aca="false">'Consignes Partie 1'!G15</f>
        <v>85</v>
      </c>
      <c r="H17" s="30" t="n">
        <f aca="false">'Consignes Partie 1'!H15</f>
        <v>170</v>
      </c>
      <c r="I17" s="28" t="n">
        <f aca="false">'Consignes Partie 1'!I15</f>
        <v>340</v>
      </c>
      <c r="J17" s="28" t="n">
        <f aca="false">'Consignes Partie 1'!J15</f>
        <v>680</v>
      </c>
      <c r="K17" s="28" t="n">
        <f aca="false">'Consignes Partie 1'!K15</f>
        <v>4404</v>
      </c>
      <c r="L17" s="28" t="n">
        <f aca="false">'Consignes Partie 1'!L15</f>
        <v>212810</v>
      </c>
      <c r="M17" s="28" t="n">
        <f aca="false">'Consignes Partie 1'!M15</f>
        <v>8808</v>
      </c>
    </row>
    <row r="18" customFormat="false" ht="12.8" hidden="false" customHeight="false" outlineLevel="0" collapsed="false">
      <c r="B18" s="32" t="n">
        <f aca="false">'Consignes Partie 1'!B16</f>
        <v>5</v>
      </c>
      <c r="C18" s="28" t="n">
        <f aca="false">'Consignes Partie 1'!C16</f>
        <v>2</v>
      </c>
      <c r="D18" s="28" t="n">
        <f aca="false">'Consignes Partie 1'!D16</f>
        <v>1</v>
      </c>
      <c r="E18" s="28" t="n">
        <f aca="false">'Consignes Partie 1'!E16</f>
        <v>4</v>
      </c>
      <c r="F18" s="28" t="n">
        <f aca="false">'Consignes Partie 1'!F16</f>
        <v>25</v>
      </c>
      <c r="G18" s="28" t="n">
        <f aca="false">'Consignes Partie 1'!G16</f>
        <v>152</v>
      </c>
      <c r="H18" s="30" t="n">
        <f aca="false">'Consignes Partie 1'!H16</f>
        <v>184</v>
      </c>
      <c r="I18" s="28" t="n">
        <f aca="false">'Consignes Partie 1'!I16</f>
        <v>920</v>
      </c>
      <c r="J18" s="28" t="n">
        <f aca="false">'Consignes Partie 1'!J16</f>
        <v>4600</v>
      </c>
      <c r="K18" s="28" t="n">
        <f aca="false">'Consignes Partie 1'!K16</f>
        <v>7650</v>
      </c>
      <c r="L18" s="28" t="n">
        <f aca="false">'Consignes Partie 1'!L16</f>
        <v>380112</v>
      </c>
      <c r="M18" s="28" t="n">
        <f aca="false">'Consignes Partie 1'!M16</f>
        <v>38250</v>
      </c>
    </row>
    <row r="19" customFormat="false" ht="12.8" hidden="false" customHeight="false" outlineLevel="0" collapsed="false">
      <c r="B19" s="30" t="str">
        <f aca="false">'Consignes Partie 1'!B17</f>
        <v>Total n.j</v>
      </c>
      <c r="C19" s="30" t="n">
        <f aca="false">'Consignes Partie 1'!C17</f>
        <v>87</v>
      </c>
      <c r="D19" s="30" t="n">
        <f aca="false">'Consignes Partie 1'!D17</f>
        <v>39</v>
      </c>
      <c r="E19" s="30" t="n">
        <f aca="false">'Consignes Partie 1'!E17</f>
        <v>18</v>
      </c>
      <c r="F19" s="30" t="n">
        <f aca="false">'Consignes Partie 1'!F17</f>
        <v>107</v>
      </c>
      <c r="G19" s="30" t="n">
        <f aca="false">'Consignes Partie 1'!G17</f>
        <v>249</v>
      </c>
      <c r="H19" s="30" t="n">
        <f aca="false">'Consignes Partie 1'!H17</f>
        <v>500</v>
      </c>
      <c r="I19" s="28" t="n">
        <f aca="false">'Consignes Partie 1'!I17</f>
        <v>692</v>
      </c>
      <c r="J19" s="28" t="n">
        <f aca="false">'Consignes Partie 1'!J17</f>
        <v>7796</v>
      </c>
      <c r="K19" s="28" t="n">
        <f aca="false">'Consignes Partie 1'!K17</f>
        <v>12508</v>
      </c>
      <c r="L19" s="28" t="n">
        <f aca="false">'Consignes Partie 1'!L17</f>
        <v>623294</v>
      </c>
      <c r="M19" s="28" t="n">
        <f aca="false">'Consignes Partie 1'!M17</f>
        <v>45871</v>
      </c>
    </row>
    <row r="20" customFormat="false" ht="12.8" hidden="false" customHeight="false" outlineLevel="0" collapsed="false">
      <c r="B20" s="28" t="str">
        <f aca="false">'Consignes Partie 1'!B18</f>
        <v>n.jyj</v>
      </c>
      <c r="C20" s="28" t="n">
        <f aca="false">'Consignes Partie 1'!C18</f>
        <v>-174</v>
      </c>
      <c r="D20" s="28" t="n">
        <f aca="false">'Consignes Partie 1'!D18</f>
        <v>0</v>
      </c>
      <c r="E20" s="28" t="n">
        <f aca="false">'Consignes Partie 1'!E18</f>
        <v>18</v>
      </c>
      <c r="F20" s="28" t="n">
        <f aca="false">'Consignes Partie 1'!F18</f>
        <v>214</v>
      </c>
      <c r="G20" s="28" t="n">
        <f aca="false">'Consignes Partie 1'!G18</f>
        <v>12450</v>
      </c>
      <c r="H20" s="28" t="n">
        <f aca="false">'Consignes Partie 1'!H18</f>
        <v>12508</v>
      </c>
    </row>
    <row r="21" customFormat="false" ht="12.8" hidden="false" customHeight="false" outlineLevel="0" collapsed="false">
      <c r="B21" s="28" t="str">
        <f aca="false">'Consignes Partie 1'!B19</f>
        <v>n.jyj²</v>
      </c>
      <c r="C21" s="28" t="n">
        <f aca="false">'Consignes Partie 1'!C19</f>
        <v>348</v>
      </c>
      <c r="D21" s="28" t="n">
        <f aca="false">'Consignes Partie 1'!D19</f>
        <v>0</v>
      </c>
      <c r="E21" s="28" t="n">
        <f aca="false">'Consignes Partie 1'!E19</f>
        <v>18</v>
      </c>
      <c r="F21" s="28" t="n">
        <f aca="false">'Consignes Partie 1'!F19</f>
        <v>428</v>
      </c>
      <c r="G21" s="28" t="n">
        <f aca="false">'Consignes Partie 1'!G19</f>
        <v>622500</v>
      </c>
      <c r="H21" s="28" t="n">
        <f aca="false">'Consignes Partie 1'!H19</f>
        <v>623294</v>
      </c>
      <c r="J21" s="33" t="str">
        <f aca="false">'Consignes Partie 1'!J19</f>
        <v>Eléments marginaux</v>
      </c>
      <c r="K21" s="33"/>
      <c r="L21" s="34" t="str">
        <f aca="false">'Consignes Partie 1'!L19</f>
        <v>xi</v>
      </c>
      <c r="M21" s="35" t="str">
        <f aca="false">'Consignes Partie 1'!M19</f>
        <v>yj</v>
      </c>
    </row>
    <row r="22" customFormat="false" ht="12.8" hidden="false" customHeight="false" outlineLevel="0" collapsed="false">
      <c r="B22" s="36" t="str">
        <f aca="false">'Consignes Partie 1'!B20</f>
        <v>Σnijxi</v>
      </c>
      <c r="C22" s="28" t="n">
        <f aca="false">'Consignes Partie 1'!C20</f>
        <v>-402</v>
      </c>
      <c r="D22" s="28" t="n">
        <f aca="false">'Consignes Partie 1'!D20</f>
        <v>-59</v>
      </c>
      <c r="E22" s="28" t="n">
        <f aca="false">'Consignes Partie 1'!E20</f>
        <v>7</v>
      </c>
      <c r="F22" s="28" t="n">
        <f aca="false">'Consignes Partie 1'!F20</f>
        <v>255</v>
      </c>
      <c r="G22" s="28" t="n">
        <f aca="false">'Consignes Partie 1'!G20</f>
        <v>891</v>
      </c>
      <c r="H22" s="28" t="n">
        <f aca="false">'Consignes Partie 1'!H20</f>
        <v>692</v>
      </c>
      <c r="K22" s="28" t="str">
        <f aca="false">'Consignes Partie 1'!K20</f>
        <v>Moyennes</v>
      </c>
      <c r="L22" s="37" t="n">
        <f aca="false">'Consignes Partie 1'!L20</f>
        <v>1.384</v>
      </c>
      <c r="M22" s="37" t="n">
        <f aca="false">'Consignes Partie 1'!M20</f>
        <v>25.016</v>
      </c>
    </row>
    <row r="23" customFormat="false" ht="12.8" hidden="false" customHeight="false" outlineLevel="0" collapsed="false">
      <c r="B23" s="36" t="str">
        <f aca="false">'Consignes Partie 1'!B21</f>
        <v>Σnijxi²</v>
      </c>
      <c r="C23" s="28" t="n">
        <f aca="false">'Consignes Partie 1'!C21</f>
        <v>2112</v>
      </c>
      <c r="D23" s="28" t="n">
        <f aca="false">'Consignes Partie 1'!D21</f>
        <v>177</v>
      </c>
      <c r="E23" s="28" t="n">
        <f aca="false">'Consignes Partie 1'!E21</f>
        <v>219</v>
      </c>
      <c r="F23" s="28" t="n">
        <f aca="false">'Consignes Partie 1'!F21</f>
        <v>995</v>
      </c>
      <c r="G23" s="28" t="n">
        <f aca="false">'Consignes Partie 1'!G21</f>
        <v>4293</v>
      </c>
      <c r="H23" s="28" t="n">
        <f aca="false">'Consignes Partie 1'!H21</f>
        <v>7796</v>
      </c>
      <c r="K23" s="28" t="str">
        <f aca="false">'Consignes Partie 1'!K21</f>
        <v>Variances</v>
      </c>
      <c r="L23" s="38" t="n">
        <f aca="false">'Consignes Partie 1'!L21</f>
        <v>13.676544</v>
      </c>
      <c r="M23" s="39" t="n">
        <f aca="false">'Consignes Partie 1'!M21</f>
        <v>620.787744</v>
      </c>
    </row>
    <row r="24" customFormat="false" ht="12.8" hidden="false" customHeight="false" outlineLevel="0" collapsed="false">
      <c r="B24" s="28" t="str">
        <f aca="false">'Consignes Partie 1'!B22</f>
        <v>Σnijxiyj</v>
      </c>
      <c r="C24" s="28" t="n">
        <f aca="false">'Consignes Partie 1'!C22</f>
        <v>804</v>
      </c>
      <c r="D24" s="28" t="n">
        <f aca="false">'Consignes Partie 1'!D22</f>
        <v>-0</v>
      </c>
      <c r="E24" s="28" t="n">
        <f aca="false">'Consignes Partie 1'!E22</f>
        <v>7</v>
      </c>
      <c r="F24" s="28" t="n">
        <f aca="false">'Consignes Partie 1'!F22</f>
        <v>510</v>
      </c>
      <c r="G24" s="28" t="n">
        <f aca="false">'Consignes Partie 1'!G22</f>
        <v>44550</v>
      </c>
      <c r="H24" s="28" t="n">
        <f aca="false">'Consignes Partie 1'!H22</f>
        <v>45871</v>
      </c>
    </row>
    <row r="25" customFormat="false" ht="12.8" hidden="false" customHeight="false" outlineLevel="0" collapsed="false">
      <c r="K25" s="40" t="s">
        <v>18</v>
      </c>
      <c r="L25" s="40"/>
    </row>
    <row r="26" customFormat="false" ht="12.8" hidden="false" customHeight="false" outlineLevel="0" collapsed="false">
      <c r="K26" s="28" t="s">
        <v>14</v>
      </c>
      <c r="L26" s="28" t="s">
        <v>16</v>
      </c>
    </row>
    <row r="27" customFormat="false" ht="12.8" hidden="false" customHeight="false" outlineLevel="0" collapsed="false">
      <c r="A27" s="0" t="s">
        <v>19</v>
      </c>
      <c r="B27" s="0" t="s">
        <v>20</v>
      </c>
      <c r="K27" s="41" t="n">
        <f aca="false">K15/H15</f>
        <v>1.01086956521739</v>
      </c>
      <c r="L27" s="37" t="n">
        <f aca="false">L15/H15-K27^2</f>
        <v>138.532490548204</v>
      </c>
      <c r="N27" s="30" t="s">
        <v>21</v>
      </c>
      <c r="O27" s="42" t="n">
        <f aca="false">(M19/H19-L22*M22)/SQRT(L23*M23)</f>
        <v>0.619908160257131</v>
      </c>
    </row>
    <row r="28" customFormat="false" ht="12.8" hidden="false" customHeight="false" outlineLevel="0" collapsed="false">
      <c r="K28" s="41" t="n">
        <f aca="false">K16/H16</f>
        <v>6.68518518518519</v>
      </c>
      <c r="L28" s="37" t="n">
        <f aca="false">L16/H16-K28^2</f>
        <v>279.993484224966</v>
      </c>
    </row>
    <row r="29" customFormat="false" ht="12.8" hidden="false" customHeight="false" outlineLevel="0" collapsed="false">
      <c r="B29" s="43" t="s">
        <v>22</v>
      </c>
      <c r="C29" s="43"/>
      <c r="D29" s="43"/>
      <c r="E29" s="43"/>
      <c r="F29" s="43"/>
      <c r="G29" s="43"/>
      <c r="H29" s="43"/>
      <c r="K29" s="41" t="n">
        <f aca="false">K17/H17</f>
        <v>25.9058823529412</v>
      </c>
      <c r="L29" s="37" t="n">
        <f aca="false">L17/H17-K29^2</f>
        <v>580.708788927336</v>
      </c>
    </row>
    <row r="30" customFormat="false" ht="12.8" hidden="false" customHeight="false" outlineLevel="0" collapsed="false">
      <c r="K30" s="41" t="n">
        <f aca="false">K18/H18</f>
        <v>41.5760869565217</v>
      </c>
      <c r="L30" s="37" t="n">
        <f aca="false">L18/H18-K30^2</f>
        <v>337.255080340264</v>
      </c>
    </row>
    <row r="31" customFormat="false" ht="12.8" hidden="false" customHeight="false" outlineLevel="0" collapsed="false">
      <c r="A31" s="44" t="s">
        <v>23</v>
      </c>
    </row>
    <row r="32" customFormat="false" ht="12.8" hidden="false" customHeight="false" outlineLevel="0" collapsed="false">
      <c r="K32" s="0" t="s">
        <v>24</v>
      </c>
      <c r="L32" s="45" t="n">
        <f aca="false">SUMPRODUCT(H15:H18,K27:K30,K27:K30)/H19-M22^2</f>
        <v>243.507611642323</v>
      </c>
    </row>
    <row r="33" customFormat="false" ht="12.8" hidden="false" customHeight="false" outlineLevel="0" collapsed="false">
      <c r="A33" s="46" t="s">
        <v>25</v>
      </c>
      <c r="B33" s="46"/>
      <c r="J33" s="0" t="s">
        <v>26</v>
      </c>
    </row>
    <row r="34" customFormat="false" ht="12.8" hidden="false" customHeight="false" outlineLevel="0" collapsed="false">
      <c r="B34" s="28" t="s">
        <v>14</v>
      </c>
      <c r="C34" s="47" t="n">
        <f aca="false">C22/C19</f>
        <v>-4.62068965517241</v>
      </c>
      <c r="D34" s="47" t="n">
        <f aca="false">D22/D19</f>
        <v>-1.51282051282051</v>
      </c>
      <c r="E34" s="47" t="n">
        <f aca="false">E22/E19</f>
        <v>0.388888888888889</v>
      </c>
      <c r="F34" s="47" t="n">
        <f aca="false">F22/F19</f>
        <v>2.38317757009346</v>
      </c>
      <c r="G34" s="47" t="n">
        <f aca="false">G22/G19</f>
        <v>3.57831325301205</v>
      </c>
      <c r="J34" s="48" t="n">
        <f aca="false">M23</f>
        <v>620.787744</v>
      </c>
      <c r="M34" s="48" t="n">
        <f aca="false">L32+L35</f>
        <v>620.787744</v>
      </c>
    </row>
    <row r="35" customFormat="false" ht="12.8" hidden="false" customHeight="false" outlineLevel="0" collapsed="false">
      <c r="B35" s="28" t="s">
        <v>16</v>
      </c>
      <c r="C35" s="37" t="n">
        <f aca="false">C23/C19-C34^2</f>
        <v>2.92508917954816</v>
      </c>
      <c r="D35" s="37" t="n">
        <f aca="false">D23/D19-D34^2</f>
        <v>2.24983563445102</v>
      </c>
      <c r="E35" s="37" t="n">
        <f aca="false">E23/E19-E34^2</f>
        <v>12.0154320987654</v>
      </c>
      <c r="F35" s="37" t="n">
        <f aca="false">F23/F19-F34^2</f>
        <v>3.61953008996419</v>
      </c>
      <c r="G35" s="37" t="n">
        <f aca="false">G23/G19-G34^2</f>
        <v>4.43663811874002</v>
      </c>
      <c r="K35" s="0" t="s">
        <v>27</v>
      </c>
      <c r="L35" s="45" t="n">
        <f aca="false">SUMPRODUCT(H15:H18,L27:L30)/H19</f>
        <v>377.280132357677</v>
      </c>
    </row>
    <row r="37" customFormat="false" ht="12.8" hidden="false" customHeight="false" outlineLevel="0" collapsed="false">
      <c r="K37" s="30" t="s">
        <v>28</v>
      </c>
      <c r="L37" s="42" t="n">
        <f aca="false">L32/J34</f>
        <v>0.392255829783783</v>
      </c>
    </row>
    <row r="38" customFormat="false" ht="12.8" hidden="false" customHeight="false" outlineLevel="0" collapsed="false">
      <c r="C38" s="0" t="s">
        <v>24</v>
      </c>
      <c r="D38" s="49" t="n">
        <f aca="false">SUMPRODUCT(C19:G19,C34:G34,C34:G34)/H19-L22^2</f>
        <v>9.57551052533102</v>
      </c>
    </row>
    <row r="39" customFormat="false" ht="12.8" hidden="false" customHeight="false" outlineLevel="0" collapsed="false">
      <c r="B39" s="0" t="s">
        <v>29</v>
      </c>
    </row>
    <row r="40" customFormat="false" ht="12.8" hidden="false" customHeight="false" outlineLevel="0" collapsed="false">
      <c r="B40" s="49" t="n">
        <f aca="false">L23</f>
        <v>13.676544</v>
      </c>
      <c r="F40" s="49" t="n">
        <f aca="false">D38+D41</f>
        <v>13.676544</v>
      </c>
    </row>
    <row r="41" customFormat="false" ht="12.8" hidden="false" customHeight="false" outlineLevel="0" collapsed="false">
      <c r="C41" s="0" t="s">
        <v>27</v>
      </c>
      <c r="D41" s="49" t="n">
        <f aca="false">SUMPRODUCT(C19:G19,C35:G35)/H19</f>
        <v>4.10103347466898</v>
      </c>
    </row>
    <row r="43" customFormat="false" ht="12.8" hidden="false" customHeight="false" outlineLevel="0" collapsed="false">
      <c r="C43" s="30" t="s">
        <v>28</v>
      </c>
      <c r="D43" s="42" t="n">
        <f aca="false">D38/B40</f>
        <v>0.700141097438872</v>
      </c>
    </row>
  </sheetData>
  <mergeCells count="2">
    <mergeCell ref="J21:K21"/>
    <mergeCell ref="K25:L25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182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2020-04-19T14:25:43Z</dcterms:created>
  <dc:creator/>
  <dc:description/>
  <dc:language>fr-FR</dc:language>
  <cp:lastModifiedBy/>
  <dcterms:modified xsi:type="dcterms:W3CDTF">2020-04-22T22:30:57Z</dcterms:modified>
  <cp:revision>7</cp:revision>
  <dc:subject/>
  <dc:title/>
</cp:coreProperties>
</file>