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Consignes" sheetId="1" state="visible" r:id="rId2"/>
    <sheet name="Vitesse accidents" sheetId="2" state="visible" r:id="rId3"/>
    <sheet name="Comm ventes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<sst xmlns="http://schemas.openxmlformats.org/spreadsheetml/2006/main" count="43" uniqueCount="24">
  <si>
    <t xml:space="preserve">  </t>
  </si>
  <si>
    <t xml:space="preserve">Version 1</t>
  </si>
  <si>
    <t xml:space="preserve">Version 2</t>
  </si>
  <si>
    <t xml:space="preserve">Vitesse xi</t>
  </si>
  <si>
    <t xml:space="preserve">Nb accidents yi</t>
  </si>
  <si>
    <t xml:space="preserve">Xi</t>
  </si>
  <si>
    <t xml:space="preserve">Yi</t>
  </si>
  <si>
    <t xml:space="preserve">Xi²</t>
  </si>
  <si>
    <t xml:space="preserve">Yi²</t>
  </si>
  <si>
    <t xml:space="preserve">XiYi</t>
  </si>
  <si>
    <t xml:space="preserve">xi²</t>
  </si>
  <si>
    <t xml:space="preserve">yi²</t>
  </si>
  <si>
    <t xml:space="preserve">xiyi</t>
  </si>
  <si>
    <t xml:space="preserve">Moyennes</t>
  </si>
  <si>
    <t xml:space="preserve">Sommes</t>
  </si>
  <si>
    <t xml:space="preserve">Nombre</t>
  </si>
  <si>
    <t xml:space="preserve">a et b</t>
  </si>
  <si>
    <t xml:space="preserve">a’ b’</t>
  </si>
  <si>
    <t xml:space="preserve">r</t>
  </si>
  <si>
    <t xml:space="preserve">rau</t>
  </si>
  <si>
    <t xml:space="preserve">D1 yi calc</t>
  </si>
  <si>
    <t xml:space="preserve">D2 xi calc</t>
  </si>
  <si>
    <t xml:space="preserve">Communication xi</t>
  </si>
  <si>
    <t xml:space="preserve">Ventes yi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</si>
</sst>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"/>
    <numFmt numFmtId="166" formatCode="#,##0.0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000000"/>
      <name val="Calibri"/>
      <family val="0"/>
    </font>
    <font>
      <sz val="14"/>
      <name val="Times New Roman"/>
      <family val="0"/>
    </font>
    <font>
      <sz val="14"/>
      <color rgb="FF000000"/>
      <name val="Calibri"/>
      <family val="0"/>
    </font>
    <font>
      <b val="true"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 val="true"/>
      <sz val="10"/>
      <name val="Arial"/>
      <family val="2"/>
      <charset val="1"/>
    </font>
    <font>
      <sz val="12"/>
      <color rgb="FF000000"/>
      <name val="Times New Roman"/>
      <family val="1"/>
      <charset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9CDE5"/>
        <bgColor rgb="FFB3B3B3"/>
      </patternFill>
    </fill>
    <fill>
      <patternFill patternType="solid">
        <fgColor rgb="FFD7E4BD"/>
        <bgColor rgb="FFB9CDE5"/>
      </patternFill>
    </fill>
    <fill>
      <patternFill patternType="solid">
        <fgColor rgb="FF00B0F0"/>
        <bgColor rgb="FF33CCCC"/>
      </patternFill>
    </fill>
    <fill>
      <patternFill patternType="solid">
        <fgColor rgb="FFCCFF00"/>
        <bgColor rgb="FFFFFF00"/>
      </patternFill>
    </fill>
    <fill>
      <patternFill patternType="solid">
        <fgColor rgb="FF66CCFF"/>
        <bgColor rgb="FF33CCCC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6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C00000"/>
      <rgbColor rgb="FF00CC00"/>
      <rgbColor rgb="FF0000FF"/>
      <rgbColor rgb="FFCC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7E4BD"/>
      <rgbColor rgb="FFFFFF99"/>
      <rgbColor rgb="FF66CCFF"/>
      <rgbColor rgb="FFFF99CC"/>
      <rgbColor rgb="FFCC99FF"/>
      <rgbColor rgb="FFFFCC99"/>
      <rgbColor rgb="FF3366FF"/>
      <rgbColor rgb="FF33CCCC"/>
      <rgbColor rgb="FF99CC00"/>
      <rgbColor rgb="FFFFD320"/>
      <rgbColor rgb="FFFF9900"/>
      <rgbColor rgb="FFFF420E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'Vitesse accidents'!$A$3:$A$16</c:f>
              <c:numCache>
                <c:formatCode>General</c:formatCode>
                <c:ptCount val="14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90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130</c:v>
                </c:pt>
                <c:pt idx="12">
                  <c:v>140</c:v>
                </c:pt>
                <c:pt idx="13">
                  <c:v>150</c:v>
                </c:pt>
              </c:numCache>
            </c:numRef>
          </c:xVal>
          <c:yVal>
            <c:numRef>
              <c:f>'Vitesse accidents'!$B$3:$B$16</c:f>
              <c:numCache>
                <c:formatCode>General</c:formatCode>
                <c:ptCount val="14"/>
                <c:pt idx="0">
                  <c:v>25</c:v>
                </c:pt>
                <c:pt idx="1">
                  <c:v>15</c:v>
                </c:pt>
                <c:pt idx="2">
                  <c:v>10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65</c:v>
                </c:pt>
                <c:pt idx="7">
                  <c:v>80</c:v>
                </c:pt>
                <c:pt idx="8">
                  <c:v>110</c:v>
                </c:pt>
                <c:pt idx="9">
                  <c:v>135</c:v>
                </c:pt>
                <c:pt idx="10">
                  <c:v>155</c:v>
                </c:pt>
                <c:pt idx="11">
                  <c:v>180</c:v>
                </c:pt>
                <c:pt idx="12">
                  <c:v>200</c:v>
                </c:pt>
                <c:pt idx="13">
                  <c:v>225</c:v>
                </c:pt>
              </c:numCache>
            </c:numRef>
          </c:yVal>
          <c:smooth val="0"/>
        </c:ser>
        <c:axId val="28473085"/>
        <c:axId val="77527753"/>
      </c:scatterChart>
      <c:valAx>
        <c:axId val="2847308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7527753"/>
        <c:crosses val="autoZero"/>
        <c:crossBetween val="midCat"/>
      </c:valAx>
      <c:valAx>
        <c:axId val="77527753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8473085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'Comm ventes'!$A$3:$A$12</c:f>
              <c:numCache>
                <c:formatCode>General</c:formatCode>
                <c:ptCount val="10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90</c:v>
                </c:pt>
                <c:pt idx="8">
                  <c:v>100</c:v>
                </c:pt>
                <c:pt idx="9">
                  <c:v>110</c:v>
                </c:pt>
              </c:numCache>
            </c:numRef>
          </c:xVal>
          <c:yVal>
            <c:numRef>
              <c:f>'Comm ventes'!$B$3:$B$12</c:f>
              <c:numCache>
                <c:formatCode>General</c:formatCode>
                <c:ptCount val="10"/>
                <c:pt idx="0">
                  <c:v>250</c:v>
                </c:pt>
                <c:pt idx="1">
                  <c:v>270</c:v>
                </c:pt>
                <c:pt idx="2">
                  <c:v>225</c:v>
                </c:pt>
                <c:pt idx="3">
                  <c:v>230</c:v>
                </c:pt>
                <c:pt idx="4">
                  <c:v>240</c:v>
                </c:pt>
                <c:pt idx="5">
                  <c:v>260</c:v>
                </c:pt>
                <c:pt idx="6">
                  <c:v>300</c:v>
                </c:pt>
                <c:pt idx="7">
                  <c:v>290</c:v>
                </c:pt>
                <c:pt idx="8">
                  <c:v>295</c:v>
                </c:pt>
                <c:pt idx="9">
                  <c:v>340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d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numFmt formatCode="General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'Comm ventes'!$L$3:$L$12</c:f>
              <c:numCache>
                <c:formatCode>General</c:formatCode>
                <c:ptCount val="10"/>
                <c:pt idx="0">
                  <c:v>52.0042194092827</c:v>
                </c:pt>
                <c:pt idx="1">
                  <c:v>65</c:v>
                </c:pt>
                <c:pt idx="2">
                  <c:v>35.7594936708861</c:v>
                </c:pt>
                <c:pt idx="3">
                  <c:v>39.0084388185654</c:v>
                </c:pt>
                <c:pt idx="4">
                  <c:v>45.506329113924</c:v>
                </c:pt>
                <c:pt idx="5">
                  <c:v>58.5021097046414</c:v>
                </c:pt>
                <c:pt idx="6">
                  <c:v>84.4936708860759</c:v>
                </c:pt>
                <c:pt idx="7">
                  <c:v>77.9957805907173</c:v>
                </c:pt>
                <c:pt idx="8">
                  <c:v>81.2447257383966</c:v>
                </c:pt>
                <c:pt idx="9">
                  <c:v>110.485232067511</c:v>
                </c:pt>
              </c:numCache>
            </c:numRef>
          </c:xVal>
          <c:yVal>
            <c:numRef>
              <c:f>'Comm ventes'!$B$3:$B$12</c:f>
              <c:numCache>
                <c:formatCode>General</c:formatCode>
                <c:ptCount val="10"/>
                <c:pt idx="0">
                  <c:v>250</c:v>
                </c:pt>
                <c:pt idx="1">
                  <c:v>270</c:v>
                </c:pt>
                <c:pt idx="2">
                  <c:v>225</c:v>
                </c:pt>
                <c:pt idx="3">
                  <c:v>230</c:v>
                </c:pt>
                <c:pt idx="4">
                  <c:v>240</c:v>
                </c:pt>
                <c:pt idx="5">
                  <c:v>260</c:v>
                </c:pt>
                <c:pt idx="6">
                  <c:v>300</c:v>
                </c:pt>
                <c:pt idx="7">
                  <c:v>290</c:v>
                </c:pt>
                <c:pt idx="8">
                  <c:v>295</c:v>
                </c:pt>
                <c:pt idx="9">
                  <c:v>340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d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numFmt formatCode="#,##0.00" sourceLinked="1"/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'Comm ventes'!$A$3:$A$12</c:f>
              <c:numCache>
                <c:formatCode>General</c:formatCode>
                <c:ptCount val="10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90</c:v>
                </c:pt>
                <c:pt idx="8">
                  <c:v>100</c:v>
                </c:pt>
                <c:pt idx="9">
                  <c:v>110</c:v>
                </c:pt>
              </c:numCache>
            </c:numRef>
          </c:xVal>
          <c:yVal>
            <c:numRef>
              <c:f>'Comm ventes'!$K$3:$K$12</c:f>
              <c:numCache>
                <c:formatCode>General</c:formatCode>
                <c:ptCount val="10"/>
                <c:pt idx="0">
                  <c:v>228</c:v>
                </c:pt>
                <c:pt idx="1">
                  <c:v>237.333333333333</c:v>
                </c:pt>
                <c:pt idx="2">
                  <c:v>246.666666666667</c:v>
                </c:pt>
                <c:pt idx="3">
                  <c:v>256</c:v>
                </c:pt>
                <c:pt idx="4">
                  <c:v>265.333333333333</c:v>
                </c:pt>
                <c:pt idx="5">
                  <c:v>274.666666666667</c:v>
                </c:pt>
                <c:pt idx="6">
                  <c:v>284</c:v>
                </c:pt>
                <c:pt idx="7">
                  <c:v>293.333333333333</c:v>
                </c:pt>
                <c:pt idx="8">
                  <c:v>302.666666666667</c:v>
                </c:pt>
                <c:pt idx="9">
                  <c:v>312</c:v>
                </c:pt>
              </c:numCache>
            </c:numRef>
          </c:yVal>
          <c:smooth val="0"/>
        </c:ser>
        <c:axId val="33372317"/>
        <c:axId val="45933894"/>
      </c:scatterChart>
      <c:valAx>
        <c:axId val="33372317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5933894"/>
        <c:crosses val="autoZero"/>
        <c:crossBetween val="midCat"/>
      </c:valAx>
      <c:valAx>
        <c:axId val="45933894"/>
        <c:scaling>
          <c:orientation val="minMax"/>
          <c:min val="15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3372317"/>
        <c:crossesAt val="0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162000</xdr:colOff>
      <xdr:row>6</xdr:row>
      <xdr:rowOff>47520</xdr:rowOff>
    </xdr:from>
    <xdr:to>
      <xdr:col>14</xdr:col>
      <xdr:colOff>666000</xdr:colOff>
      <xdr:row>39</xdr:row>
      <xdr:rowOff>161280</xdr:rowOff>
    </xdr:to>
    <xdr:sp>
      <xdr:nvSpPr>
        <xdr:cNvPr id="0" name="CustomShape 1"/>
        <xdr:cNvSpPr/>
      </xdr:nvSpPr>
      <xdr:spPr>
        <a:xfrm>
          <a:off x="1666800" y="1018800"/>
          <a:ext cx="9533520" cy="5457240"/>
        </a:xfrm>
        <a:prstGeom prst="rect">
          <a:avLst/>
        </a:prstGeom>
        <a:solidFill>
          <a:srgbClr val="ffffcc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 algn="ctr">
            <a:lnSpc>
              <a:spcPct val="100000"/>
            </a:lnSpc>
          </a:pPr>
          <a:r>
            <a:rPr b="1" lang="fr-FR" sz="1400" spc="-1" strike="noStrike">
              <a:solidFill>
                <a:srgbClr val="000000"/>
              </a:solidFill>
              <a:latin typeface="Calibri"/>
            </a:rPr>
            <a:t>A partir du jeu de données dont vous disposez: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1°) Quelles sont les relations possibles entre ces caractères  (Rédiger?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2°) Effectuer une représentation graphique. Commentaire.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3°) Tracer une droite d’ajustement manuel. Commentaire.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4°) Vos dirigeants souhaitent disposer d’un outil statistique modélisant la relation entre ces deux caractères. Que proposez-vous ?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5°) Compléter le tableau des résultats intermédiaires relatif à la version 1.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6°) En déduire l’équation de cette première droite d’ajustement que vous commenterez ensuite.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7°) Qu’apporte la seconde droite d’ajustement ? Déterminer son équation. Quelle est sa signification?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8°) Placer sur votre graphique les deux droites d’ajustement.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9°) Compléter le tableau des résultats intermédiaires de la version 2 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10°) Retrouver les caractéristiques de ces deux droites à l’aide de ce second tableau.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11°) Effectuer deux simulations.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12°) En utilisant successivement les deux versions calculer le coefficient de corrélation.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13°) Retrouver ce résultat à partir des coefficients directeurs des deux droites d’ajustement en utilisant plusieurs méthodes.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14°) En déduire le coefficient de détermination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50000"/>
            </a:lnSpc>
          </a:pPr>
          <a:r>
            <a:rPr b="0" lang="fr-FR" sz="1400" spc="-1" strike="noStrike">
              <a:solidFill>
                <a:srgbClr val="000000"/>
              </a:solidFill>
              <a:latin typeface="Calibri"/>
            </a:rPr>
            <a:t>15°) Que pouvez-vous conclure ?</a:t>
          </a:r>
          <a:endParaRPr b="0" lang="fr-FR" sz="14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4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400" spc="-1" strike="noStrike">
            <a:latin typeface="Times New Roman"/>
          </a:endParaRPr>
        </a:p>
        <a:p>
          <a:pPr>
            <a:lnSpc>
              <a:spcPct val="100000"/>
            </a:lnSpc>
          </a:pPr>
          <a:endParaRPr b="0" lang="fr-FR" sz="1400" spc="-1" strike="noStrike"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273240</xdr:colOff>
      <xdr:row>6</xdr:row>
      <xdr:rowOff>122760</xdr:rowOff>
    </xdr:from>
    <xdr:to>
      <xdr:col>11</xdr:col>
      <xdr:colOff>7560</xdr:colOff>
      <xdr:row>23</xdr:row>
      <xdr:rowOff>112680</xdr:rowOff>
    </xdr:to>
    <xdr:graphicFrame>
      <xdr:nvGraphicFramePr>
        <xdr:cNvPr id="1" name=""/>
        <xdr:cNvGraphicFramePr/>
      </xdr:nvGraphicFramePr>
      <xdr:xfrm>
        <a:off x="2981880" y="1360800"/>
        <a:ext cx="5754240" cy="323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479520</xdr:colOff>
      <xdr:row>16</xdr:row>
      <xdr:rowOff>2160</xdr:rowOff>
    </xdr:from>
    <xdr:to>
      <xdr:col>11</xdr:col>
      <xdr:colOff>138960</xdr:colOff>
      <xdr:row>35</xdr:row>
      <xdr:rowOff>154080</xdr:rowOff>
    </xdr:to>
    <xdr:graphicFrame>
      <xdr:nvGraphicFramePr>
        <xdr:cNvPr id="2" name=""/>
        <xdr:cNvGraphicFramePr/>
      </xdr:nvGraphicFramePr>
      <xdr:xfrm>
        <a:off x="4253760" y="3044160"/>
        <a:ext cx="5753520" cy="3236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C00000"/>
    <pageSetUpPr fitToPage="false"/>
  </sheetPr>
  <dimension ref="P4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P5" activeCellId="0" sqref="P5"/>
    </sheetView>
  </sheetViews>
  <sheetFormatPr defaultRowHeight="12.75" zeroHeight="false" outlineLevelRow="0" outlineLevelCol="0"/>
  <cols>
    <col collapsed="false" customWidth="true" hidden="false" outlineLevel="0" max="1025" min="1" style="0" width="10.66"/>
  </cols>
  <sheetData>
    <row r="4" customFormat="false" ht="12.75" hidden="false" customHeight="false" outlineLevel="0" collapsed="false">
      <c r="P4" s="0" t="s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00B0F0"/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C23" activeCellId="0" sqref="C23"/>
    </sheetView>
  </sheetViews>
  <sheetFormatPr defaultRowHeight="12.75" zeroHeight="false" outlineLevelRow="0" outlineLevelCol="0"/>
  <cols>
    <col collapsed="false" customWidth="true" hidden="false" outlineLevel="0" max="1" min="1" style="0" width="12.96"/>
    <col collapsed="false" customWidth="true" hidden="false" outlineLevel="0" max="2" min="2" style="0" width="14.77"/>
    <col collapsed="false" customWidth="true" hidden="false" outlineLevel="0" max="1025" min="3" style="0" width="10.66"/>
  </cols>
  <sheetData>
    <row r="1" customFormat="false" ht="15.75" hidden="false" customHeight="false" outlineLevel="0" collapsed="false">
      <c r="C1" s="1" t="s">
        <v>1</v>
      </c>
      <c r="D1" s="1"/>
      <c r="E1" s="1"/>
      <c r="F1" s="1"/>
      <c r="G1" s="1"/>
      <c r="H1" s="2" t="s">
        <v>2</v>
      </c>
      <c r="I1" s="2"/>
      <c r="J1" s="2"/>
    </row>
    <row r="2" customFormat="false" ht="15.75" hidden="false" customHeight="false" outlineLevel="0" collapsed="false">
      <c r="A2" s="3" t="s">
        <v>3</v>
      </c>
      <c r="B2" s="4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6" t="s">
        <v>10</v>
      </c>
      <c r="I2" s="6" t="s">
        <v>11</v>
      </c>
      <c r="J2" s="6" t="s">
        <v>12</v>
      </c>
    </row>
    <row r="3" customFormat="false" ht="16.5" hidden="false" customHeight="false" outlineLevel="0" collapsed="false">
      <c r="A3" s="7" t="n">
        <v>20</v>
      </c>
      <c r="B3" s="8" t="n">
        <v>25</v>
      </c>
      <c r="C3" s="9"/>
      <c r="D3" s="9"/>
      <c r="E3" s="9"/>
      <c r="F3" s="9"/>
      <c r="G3" s="9"/>
      <c r="H3" s="9"/>
      <c r="I3" s="9"/>
      <c r="J3" s="9"/>
    </row>
    <row r="4" customFormat="false" ht="16.5" hidden="false" customHeight="false" outlineLevel="0" collapsed="false">
      <c r="A4" s="7" t="n">
        <v>30</v>
      </c>
      <c r="B4" s="8" t="n">
        <v>15</v>
      </c>
      <c r="C4" s="9"/>
      <c r="D4" s="9"/>
      <c r="E4" s="9"/>
      <c r="F4" s="9"/>
      <c r="G4" s="9"/>
      <c r="H4" s="9"/>
      <c r="I4" s="9"/>
      <c r="J4" s="9"/>
    </row>
    <row r="5" customFormat="false" ht="16.5" hidden="false" customHeight="false" outlineLevel="0" collapsed="false">
      <c r="A5" s="7" t="n">
        <v>40</v>
      </c>
      <c r="B5" s="8" t="n">
        <v>10</v>
      </c>
      <c r="C5" s="9"/>
      <c r="D5" s="9"/>
      <c r="E5" s="9"/>
      <c r="F5" s="9"/>
      <c r="G5" s="9"/>
      <c r="H5" s="9"/>
      <c r="I5" s="9"/>
      <c r="J5" s="9"/>
    </row>
    <row r="6" customFormat="false" ht="16.5" hidden="false" customHeight="false" outlineLevel="0" collapsed="false">
      <c r="A6" s="7" t="n">
        <v>50</v>
      </c>
      <c r="B6" s="8" t="n">
        <v>30</v>
      </c>
      <c r="C6" s="9"/>
      <c r="D6" s="9"/>
      <c r="E6" s="9"/>
      <c r="F6" s="9"/>
      <c r="G6" s="9"/>
      <c r="H6" s="9"/>
      <c r="I6" s="9"/>
      <c r="J6" s="9"/>
    </row>
    <row r="7" customFormat="false" ht="16.5" hidden="false" customHeight="false" outlineLevel="0" collapsed="false">
      <c r="A7" s="7" t="n">
        <v>60</v>
      </c>
      <c r="B7" s="8" t="n">
        <v>35</v>
      </c>
      <c r="C7" s="9"/>
      <c r="D7" s="9"/>
      <c r="E7" s="9"/>
      <c r="F7" s="9"/>
      <c r="G7" s="9"/>
      <c r="H7" s="9"/>
      <c r="I7" s="9"/>
      <c r="J7" s="9"/>
    </row>
    <row r="8" customFormat="false" ht="16.5" hidden="false" customHeight="false" outlineLevel="0" collapsed="false">
      <c r="A8" s="7" t="n">
        <v>70</v>
      </c>
      <c r="B8" s="8" t="n">
        <v>40</v>
      </c>
      <c r="C8" s="9"/>
      <c r="D8" s="9"/>
      <c r="E8" s="9"/>
      <c r="F8" s="9"/>
      <c r="G8" s="9"/>
      <c r="H8" s="9"/>
      <c r="I8" s="9"/>
      <c r="J8" s="9"/>
    </row>
    <row r="9" customFormat="false" ht="16.5" hidden="false" customHeight="false" outlineLevel="0" collapsed="false">
      <c r="A9" s="7" t="n">
        <v>80</v>
      </c>
      <c r="B9" s="8" t="n">
        <v>65</v>
      </c>
      <c r="C9" s="9"/>
      <c r="D9" s="9"/>
      <c r="E9" s="9"/>
      <c r="F9" s="9"/>
      <c r="G9" s="9"/>
      <c r="H9" s="9"/>
      <c r="I9" s="9"/>
      <c r="J9" s="9"/>
    </row>
    <row r="10" customFormat="false" ht="16.5" hidden="false" customHeight="false" outlineLevel="0" collapsed="false">
      <c r="A10" s="7" t="n">
        <v>90</v>
      </c>
      <c r="B10" s="8" t="n">
        <v>80</v>
      </c>
      <c r="C10" s="9"/>
      <c r="D10" s="9"/>
      <c r="E10" s="9"/>
      <c r="F10" s="9"/>
      <c r="G10" s="9"/>
      <c r="H10" s="9"/>
      <c r="I10" s="9"/>
      <c r="J10" s="9"/>
    </row>
    <row r="11" customFormat="false" ht="15" hidden="false" customHeight="false" outlineLevel="0" collapsed="false">
      <c r="A11" s="7" t="n">
        <v>100</v>
      </c>
      <c r="B11" s="8" t="n">
        <v>110</v>
      </c>
      <c r="C11" s="9"/>
      <c r="D11" s="9"/>
      <c r="E11" s="9"/>
      <c r="F11" s="9"/>
      <c r="G11" s="9"/>
      <c r="H11" s="9"/>
      <c r="I11" s="9"/>
      <c r="J11" s="9"/>
    </row>
    <row r="12" customFormat="false" ht="15" hidden="false" customHeight="false" outlineLevel="0" collapsed="false">
      <c r="A12" s="7" t="n">
        <v>110</v>
      </c>
      <c r="B12" s="8" t="n">
        <v>135</v>
      </c>
      <c r="C12" s="9"/>
      <c r="D12" s="9"/>
      <c r="E12" s="9"/>
      <c r="F12" s="9"/>
      <c r="G12" s="9"/>
      <c r="H12" s="9"/>
      <c r="I12" s="9"/>
      <c r="J12" s="9"/>
    </row>
    <row r="13" customFormat="false" ht="15" hidden="false" customHeight="false" outlineLevel="0" collapsed="false">
      <c r="A13" s="7" t="n">
        <v>120</v>
      </c>
      <c r="B13" s="8" t="n">
        <v>155</v>
      </c>
      <c r="C13" s="9"/>
      <c r="D13" s="9"/>
      <c r="E13" s="9"/>
      <c r="F13" s="9"/>
      <c r="G13" s="9"/>
      <c r="H13" s="9"/>
      <c r="I13" s="9"/>
      <c r="J13" s="9"/>
    </row>
    <row r="14" customFormat="false" ht="15" hidden="false" customHeight="false" outlineLevel="0" collapsed="false">
      <c r="A14" s="7" t="n">
        <v>130</v>
      </c>
      <c r="B14" s="8" t="n">
        <v>180</v>
      </c>
      <c r="C14" s="9"/>
      <c r="D14" s="9"/>
      <c r="E14" s="9"/>
      <c r="F14" s="9"/>
      <c r="G14" s="9"/>
      <c r="H14" s="9"/>
      <c r="I14" s="9"/>
      <c r="J14" s="9"/>
    </row>
    <row r="15" customFormat="false" ht="15" hidden="false" customHeight="false" outlineLevel="0" collapsed="false">
      <c r="A15" s="7" t="n">
        <v>140</v>
      </c>
      <c r="B15" s="8" t="n">
        <v>200</v>
      </c>
      <c r="C15" s="9"/>
      <c r="D15" s="9"/>
      <c r="E15" s="9"/>
      <c r="F15" s="9"/>
      <c r="G15" s="9"/>
      <c r="H15" s="9"/>
      <c r="I15" s="9"/>
      <c r="J15" s="9"/>
    </row>
    <row r="16" customFormat="false" ht="15" hidden="false" customHeight="false" outlineLevel="0" collapsed="false">
      <c r="A16" s="7" t="n">
        <v>150</v>
      </c>
      <c r="B16" s="8" t="n">
        <v>225</v>
      </c>
      <c r="C16" s="9"/>
      <c r="D16" s="9"/>
      <c r="E16" s="9"/>
      <c r="F16" s="9"/>
      <c r="G16" s="9"/>
      <c r="H16" s="9"/>
      <c r="I16" s="9"/>
      <c r="J16" s="9"/>
    </row>
    <row r="17" customFormat="false" ht="15.75" hidden="false" customHeight="false" outlineLevel="0" collapsed="false">
      <c r="A17" s="3" t="s">
        <v>13</v>
      </c>
      <c r="B17" s="3"/>
      <c r="C17" s="5" t="s">
        <v>14</v>
      </c>
      <c r="D17" s="5"/>
      <c r="E17" s="5"/>
      <c r="F17" s="5"/>
      <c r="G17" s="5"/>
      <c r="H17" s="6" t="s">
        <v>14</v>
      </c>
      <c r="I17" s="6"/>
      <c r="J17" s="6"/>
    </row>
    <row r="18" customFormat="false" ht="15.75" hidden="false" customHeight="false" outlineLevel="0" collapsed="false">
      <c r="A18" s="10"/>
      <c r="B18" s="11"/>
      <c r="C18" s="9"/>
      <c r="D18" s="9"/>
      <c r="E18" s="9"/>
      <c r="F18" s="9"/>
      <c r="G18" s="9"/>
      <c r="H18" s="9"/>
      <c r="I18" s="9"/>
      <c r="J18" s="9"/>
    </row>
    <row r="19" customFormat="false" ht="13.5" hidden="false" customHeight="false" outlineLevel="0" collapsed="false">
      <c r="A19" s="3" t="s">
        <v>15</v>
      </c>
      <c r="B19" s="3"/>
    </row>
    <row r="20" customFormat="false" ht="16.5" hidden="false" customHeight="false" outlineLevel="0" collapsed="false">
      <c r="A20" s="12"/>
      <c r="B20" s="13"/>
    </row>
    <row r="22" customFormat="false" ht="12.8" hidden="false" customHeight="false" outlineLevel="0" collapsed="false">
      <c r="A22" s="0" t="s">
        <v>16</v>
      </c>
      <c r="B22" s="14" t="n">
        <f aca="false" t="array" ref="B22:C22">LINEST(B3:B16,A3:A16)</f>
        <v>1.70659340659341</v>
      </c>
      <c r="C22" s="14" t="n">
        <v>-51.8461538461539</v>
      </c>
    </row>
    <row r="23" customFormat="false" ht="12.8" hidden="false" customHeight="false" outlineLevel="0" collapsed="false">
      <c r="B23" s="14"/>
      <c r="C23" s="14"/>
    </row>
    <row r="24" customFormat="false" ht="12.8" hidden="false" customHeight="false" outlineLevel="0" collapsed="false">
      <c r="B24" s="14"/>
      <c r="C24" s="14"/>
    </row>
    <row r="25" customFormat="false" ht="12.8" hidden="false" customHeight="false" outlineLevel="0" collapsed="false">
      <c r="A25" s="0" t="s">
        <v>17</v>
      </c>
      <c r="B25" s="14"/>
      <c r="C25" s="14"/>
    </row>
    <row r="26" customFormat="false" ht="12.8" hidden="false" customHeight="false" outlineLevel="0" collapsed="false">
      <c r="B26" s="14"/>
      <c r="C26" s="14"/>
    </row>
    <row r="27" customFormat="false" ht="12.8" hidden="false" customHeight="false" outlineLevel="0" collapsed="false">
      <c r="B27" s="14"/>
      <c r="C27" s="14"/>
    </row>
    <row r="28" customFormat="false" ht="12.8" hidden="false" customHeight="false" outlineLevel="0" collapsed="false">
      <c r="A28" s="0" t="s">
        <v>18</v>
      </c>
      <c r="B28" s="14" t="n">
        <f aca="false">CORREL(A3:A16,B3:B16)</f>
        <v>0.965825716073267</v>
      </c>
      <c r="C28" s="14"/>
    </row>
    <row r="29" customFormat="false" ht="12.8" hidden="false" customHeight="false" outlineLevel="0" collapsed="false">
      <c r="B29" s="14"/>
      <c r="C29" s="14"/>
    </row>
    <row r="30" customFormat="false" ht="12.8" hidden="false" customHeight="false" outlineLevel="0" collapsed="false">
      <c r="B30" s="14"/>
      <c r="C30" s="14"/>
    </row>
    <row r="31" customFormat="false" ht="12.8" hidden="false" customHeight="false" outlineLevel="0" collapsed="false">
      <c r="A31" s="0" t="s">
        <v>19</v>
      </c>
      <c r="B31" s="14"/>
      <c r="C31" s="14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6">
    <mergeCell ref="C1:G1"/>
    <mergeCell ref="H1:J1"/>
    <mergeCell ref="A17:B17"/>
    <mergeCell ref="C17:G17"/>
    <mergeCell ref="H17:J17"/>
    <mergeCell ref="A19:B1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CC00"/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P30" activeCellId="0" sqref="P30"/>
    </sheetView>
  </sheetViews>
  <sheetFormatPr defaultRowHeight="12.75" zeroHeight="false" outlineLevelRow="0" outlineLevelCol="0"/>
  <cols>
    <col collapsed="false" customWidth="true" hidden="false" outlineLevel="0" max="1" min="1" style="0" width="17.4"/>
    <col collapsed="false" customWidth="true" hidden="false" outlineLevel="0" max="2" min="2" style="0" width="14.77"/>
    <col collapsed="false" customWidth="true" hidden="false" outlineLevel="0" max="5" min="3" style="0" width="10.66"/>
    <col collapsed="false" customWidth="true" hidden="false" outlineLevel="0" max="6" min="6" style="0" width="12.9"/>
    <col collapsed="false" customWidth="true" hidden="false" outlineLevel="0" max="7" min="7" style="0" width="10.66"/>
    <col collapsed="false" customWidth="true" hidden="false" outlineLevel="0" max="8" min="8" style="0" width="12.9"/>
    <col collapsed="false" customWidth="true" hidden="false" outlineLevel="0" max="10" min="9" style="0" width="14.29"/>
    <col collapsed="false" customWidth="true" hidden="false" outlineLevel="0" max="1025" min="11" style="0" width="10.66"/>
  </cols>
  <sheetData>
    <row r="1" customFormat="false" ht="15.75" hidden="false" customHeight="false" outlineLevel="0" collapsed="false">
      <c r="C1" s="1" t="s">
        <v>1</v>
      </c>
      <c r="D1" s="1"/>
      <c r="E1" s="1"/>
      <c r="F1" s="1"/>
      <c r="G1" s="1"/>
      <c r="H1" s="2" t="s">
        <v>2</v>
      </c>
      <c r="I1" s="2"/>
      <c r="J1" s="2"/>
      <c r="K1" s="0" t="s">
        <v>20</v>
      </c>
      <c r="L1" s="0" t="s">
        <v>21</v>
      </c>
    </row>
    <row r="2" customFormat="false" ht="15.75" hidden="false" customHeight="false" outlineLevel="0" collapsed="false">
      <c r="A2" s="15" t="s">
        <v>22</v>
      </c>
      <c r="B2" s="16" t="s">
        <v>23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6" t="s">
        <v>10</v>
      </c>
      <c r="I2" s="6" t="s">
        <v>11</v>
      </c>
      <c r="J2" s="6" t="s">
        <v>12</v>
      </c>
    </row>
    <row r="3" customFormat="false" ht="15" hidden="false" customHeight="false" outlineLevel="0" collapsed="false">
      <c r="A3" s="7" t="n">
        <v>20</v>
      </c>
      <c r="B3" s="8" t="n">
        <v>250</v>
      </c>
      <c r="C3" s="9" t="n">
        <f aca="false">A3-A$14</f>
        <v>-45</v>
      </c>
      <c r="D3" s="9" t="n">
        <f aca="false">B3-B$14</f>
        <v>-20</v>
      </c>
      <c r="E3" s="9" t="n">
        <f aca="false">C3^2</f>
        <v>2025</v>
      </c>
      <c r="F3" s="9" t="n">
        <f aca="false">D3^2</f>
        <v>400</v>
      </c>
      <c r="G3" s="9" t="n">
        <f aca="false">C3*D3</f>
        <v>900</v>
      </c>
      <c r="H3" s="9" t="n">
        <f aca="false">A3^2</f>
        <v>400</v>
      </c>
      <c r="I3" s="9" t="n">
        <f aca="false">B3^2</f>
        <v>62500</v>
      </c>
      <c r="J3" s="9" t="n">
        <f aca="false">A3*B3</f>
        <v>5000</v>
      </c>
      <c r="K3" s="17" t="n">
        <f aca="false">B$18*A3+$C$18</f>
        <v>228</v>
      </c>
      <c r="L3" s="14" t="n">
        <f aca="false">B$24*B3+C$24</f>
        <v>52.0042194092827</v>
      </c>
    </row>
    <row r="4" customFormat="false" ht="15" hidden="false" customHeight="false" outlineLevel="0" collapsed="false">
      <c r="A4" s="7" t="n">
        <v>30</v>
      </c>
      <c r="B4" s="8" t="n">
        <v>270</v>
      </c>
      <c r="C4" s="9" t="n">
        <f aca="false">A4-A$14</f>
        <v>-35</v>
      </c>
      <c r="D4" s="9" t="n">
        <f aca="false">B4-B$14</f>
        <v>0</v>
      </c>
      <c r="E4" s="9" t="n">
        <f aca="false">C4^2</f>
        <v>1225</v>
      </c>
      <c r="F4" s="9" t="n">
        <f aca="false">D4^2</f>
        <v>0</v>
      </c>
      <c r="G4" s="9" t="n">
        <f aca="false">C4*D4</f>
        <v>-0</v>
      </c>
      <c r="H4" s="9" t="n">
        <f aca="false">A4^2</f>
        <v>900</v>
      </c>
      <c r="I4" s="9" t="n">
        <f aca="false">B4^2</f>
        <v>72900</v>
      </c>
      <c r="J4" s="9" t="n">
        <f aca="false">A4*B4</f>
        <v>8100</v>
      </c>
      <c r="K4" s="17" t="n">
        <f aca="false">B$18*A4+$C$18</f>
        <v>237.333333333333</v>
      </c>
      <c r="L4" s="14" t="n">
        <f aca="false">B$24*B4+C$24</f>
        <v>65</v>
      </c>
    </row>
    <row r="5" customFormat="false" ht="15" hidden="false" customHeight="false" outlineLevel="0" collapsed="false">
      <c r="A5" s="7" t="n">
        <v>40</v>
      </c>
      <c r="B5" s="8" t="n">
        <v>225</v>
      </c>
      <c r="C5" s="9" t="n">
        <f aca="false">A5-A$14</f>
        <v>-25</v>
      </c>
      <c r="D5" s="9" t="n">
        <f aca="false">B5-B$14</f>
        <v>-45</v>
      </c>
      <c r="E5" s="9" t="n">
        <f aca="false">C5^2</f>
        <v>625</v>
      </c>
      <c r="F5" s="9" t="n">
        <f aca="false">D5^2</f>
        <v>2025</v>
      </c>
      <c r="G5" s="9" t="n">
        <f aca="false">C5*D5</f>
        <v>1125</v>
      </c>
      <c r="H5" s="9" t="n">
        <f aca="false">A5^2</f>
        <v>1600</v>
      </c>
      <c r="I5" s="9" t="n">
        <f aca="false">B5^2</f>
        <v>50625</v>
      </c>
      <c r="J5" s="9" t="n">
        <f aca="false">A5*B5</f>
        <v>9000</v>
      </c>
      <c r="K5" s="17" t="n">
        <f aca="false">B$18*A5+$C$18</f>
        <v>246.666666666667</v>
      </c>
      <c r="L5" s="14" t="n">
        <f aca="false">B$24*B5+C$24</f>
        <v>35.7594936708861</v>
      </c>
    </row>
    <row r="6" customFormat="false" ht="15" hidden="false" customHeight="false" outlineLevel="0" collapsed="false">
      <c r="A6" s="7" t="n">
        <v>50</v>
      </c>
      <c r="B6" s="8" t="n">
        <v>230</v>
      </c>
      <c r="C6" s="9" t="n">
        <f aca="false">A6-A$14</f>
        <v>-15</v>
      </c>
      <c r="D6" s="9" t="n">
        <f aca="false">B6-B$14</f>
        <v>-40</v>
      </c>
      <c r="E6" s="9" t="n">
        <f aca="false">C6^2</f>
        <v>225</v>
      </c>
      <c r="F6" s="9" t="n">
        <f aca="false">D6^2</f>
        <v>1600</v>
      </c>
      <c r="G6" s="9" t="n">
        <f aca="false">C6*D6</f>
        <v>600</v>
      </c>
      <c r="H6" s="9" t="n">
        <f aca="false">A6^2</f>
        <v>2500</v>
      </c>
      <c r="I6" s="9" t="n">
        <f aca="false">B6^2</f>
        <v>52900</v>
      </c>
      <c r="J6" s="9" t="n">
        <f aca="false">A6*B6</f>
        <v>11500</v>
      </c>
      <c r="K6" s="17" t="n">
        <f aca="false">B$18*A6+$C$18</f>
        <v>256</v>
      </c>
      <c r="L6" s="14" t="n">
        <f aca="false">B$24*B6+C$24</f>
        <v>39.0084388185654</v>
      </c>
    </row>
    <row r="7" customFormat="false" ht="15" hidden="false" customHeight="false" outlineLevel="0" collapsed="false">
      <c r="A7" s="7" t="n">
        <v>60</v>
      </c>
      <c r="B7" s="8" t="n">
        <v>240</v>
      </c>
      <c r="C7" s="9" t="n">
        <f aca="false">A7-A$14</f>
        <v>-5</v>
      </c>
      <c r="D7" s="9" t="n">
        <f aca="false">B7-B$14</f>
        <v>-30</v>
      </c>
      <c r="E7" s="9" t="n">
        <f aca="false">C7^2</f>
        <v>25</v>
      </c>
      <c r="F7" s="9" t="n">
        <f aca="false">D7^2</f>
        <v>900</v>
      </c>
      <c r="G7" s="9" t="n">
        <f aca="false">C7*D7</f>
        <v>150</v>
      </c>
      <c r="H7" s="9" t="n">
        <f aca="false">A7^2</f>
        <v>3600</v>
      </c>
      <c r="I7" s="9" t="n">
        <f aca="false">B7^2</f>
        <v>57600</v>
      </c>
      <c r="J7" s="9" t="n">
        <f aca="false">A7*B7</f>
        <v>14400</v>
      </c>
      <c r="K7" s="17" t="n">
        <f aca="false">B$18*A7+$C$18</f>
        <v>265.333333333333</v>
      </c>
      <c r="L7" s="14" t="n">
        <f aca="false">B$24*B7+C$24</f>
        <v>45.506329113924</v>
      </c>
    </row>
    <row r="8" customFormat="false" ht="15" hidden="false" customHeight="false" outlineLevel="0" collapsed="false">
      <c r="A8" s="7" t="n">
        <v>70</v>
      </c>
      <c r="B8" s="8" t="n">
        <v>260</v>
      </c>
      <c r="C8" s="9" t="n">
        <f aca="false">A8-A$14</f>
        <v>5</v>
      </c>
      <c r="D8" s="9" t="n">
        <f aca="false">B8-B$14</f>
        <v>-10</v>
      </c>
      <c r="E8" s="9" t="n">
        <f aca="false">C8^2</f>
        <v>25</v>
      </c>
      <c r="F8" s="9" t="n">
        <f aca="false">D8^2</f>
        <v>100</v>
      </c>
      <c r="G8" s="9" t="n">
        <f aca="false">C8*D8</f>
        <v>-50</v>
      </c>
      <c r="H8" s="9" t="n">
        <f aca="false">A8^2</f>
        <v>4900</v>
      </c>
      <c r="I8" s="9" t="n">
        <f aca="false">B8^2</f>
        <v>67600</v>
      </c>
      <c r="J8" s="9" t="n">
        <f aca="false">A8*B8</f>
        <v>18200</v>
      </c>
      <c r="K8" s="17" t="n">
        <f aca="false">B$18*A8+$C$18</f>
        <v>274.666666666667</v>
      </c>
      <c r="L8" s="14" t="n">
        <f aca="false">B$24*B8+C$24</f>
        <v>58.5021097046414</v>
      </c>
    </row>
    <row r="9" customFormat="false" ht="15" hidden="false" customHeight="false" outlineLevel="0" collapsed="false">
      <c r="A9" s="7" t="n">
        <v>80</v>
      </c>
      <c r="B9" s="8" t="n">
        <v>300</v>
      </c>
      <c r="C9" s="9" t="n">
        <f aca="false">A9-A$14</f>
        <v>15</v>
      </c>
      <c r="D9" s="9" t="n">
        <f aca="false">B9-B$14</f>
        <v>30</v>
      </c>
      <c r="E9" s="9" t="n">
        <f aca="false">C9^2</f>
        <v>225</v>
      </c>
      <c r="F9" s="9" t="n">
        <f aca="false">D9^2</f>
        <v>900</v>
      </c>
      <c r="G9" s="9" t="n">
        <f aca="false">C9*D9</f>
        <v>450</v>
      </c>
      <c r="H9" s="9" t="n">
        <f aca="false">A9^2</f>
        <v>6400</v>
      </c>
      <c r="I9" s="9" t="n">
        <f aca="false">B9^2</f>
        <v>90000</v>
      </c>
      <c r="J9" s="9" t="n">
        <f aca="false">A9*B9</f>
        <v>24000</v>
      </c>
      <c r="K9" s="17" t="n">
        <f aca="false">B$18*A9+$C$18</f>
        <v>284</v>
      </c>
      <c r="L9" s="14" t="n">
        <f aca="false">B$24*B9+C$24</f>
        <v>84.4936708860759</v>
      </c>
    </row>
    <row r="10" customFormat="false" ht="15" hidden="false" customHeight="false" outlineLevel="0" collapsed="false">
      <c r="A10" s="7" t="n">
        <v>90</v>
      </c>
      <c r="B10" s="8" t="n">
        <v>290</v>
      </c>
      <c r="C10" s="9" t="n">
        <f aca="false">A10-A$14</f>
        <v>25</v>
      </c>
      <c r="D10" s="9" t="n">
        <f aca="false">B10-B$14</f>
        <v>20</v>
      </c>
      <c r="E10" s="9" t="n">
        <f aca="false">C10^2</f>
        <v>625</v>
      </c>
      <c r="F10" s="9" t="n">
        <f aca="false">D10^2</f>
        <v>400</v>
      </c>
      <c r="G10" s="9" t="n">
        <f aca="false">C10*D10</f>
        <v>500</v>
      </c>
      <c r="H10" s="9" t="n">
        <f aca="false">A10^2</f>
        <v>8100</v>
      </c>
      <c r="I10" s="9" t="n">
        <f aca="false">B10^2</f>
        <v>84100</v>
      </c>
      <c r="J10" s="9" t="n">
        <f aca="false">A10*B10</f>
        <v>26100</v>
      </c>
      <c r="K10" s="17" t="n">
        <f aca="false">B$18*A10+$C$18</f>
        <v>293.333333333333</v>
      </c>
      <c r="L10" s="14" t="n">
        <f aca="false">B$24*B10+C$24</f>
        <v>77.9957805907173</v>
      </c>
    </row>
    <row r="11" customFormat="false" ht="15" hidden="false" customHeight="false" outlineLevel="0" collapsed="false">
      <c r="A11" s="7" t="n">
        <v>100</v>
      </c>
      <c r="B11" s="8" t="n">
        <v>295</v>
      </c>
      <c r="C11" s="9" t="n">
        <f aca="false">A11-A$14</f>
        <v>35</v>
      </c>
      <c r="D11" s="9" t="n">
        <f aca="false">B11-B$14</f>
        <v>25</v>
      </c>
      <c r="E11" s="9" t="n">
        <f aca="false">C11^2</f>
        <v>1225</v>
      </c>
      <c r="F11" s="9" t="n">
        <f aca="false">D11^2</f>
        <v>625</v>
      </c>
      <c r="G11" s="9" t="n">
        <f aca="false">C11*D11</f>
        <v>875</v>
      </c>
      <c r="H11" s="9" t="n">
        <f aca="false">A11^2</f>
        <v>10000</v>
      </c>
      <c r="I11" s="9" t="n">
        <f aca="false">B11^2</f>
        <v>87025</v>
      </c>
      <c r="J11" s="9" t="n">
        <f aca="false">A11*B11</f>
        <v>29500</v>
      </c>
      <c r="K11" s="17" t="n">
        <f aca="false">B$18*A11+$C$18</f>
        <v>302.666666666667</v>
      </c>
      <c r="L11" s="14" t="n">
        <f aca="false">B$24*B11+C$24</f>
        <v>81.2447257383966</v>
      </c>
    </row>
    <row r="12" customFormat="false" ht="15" hidden="false" customHeight="false" outlineLevel="0" collapsed="false">
      <c r="A12" s="7" t="n">
        <v>110</v>
      </c>
      <c r="B12" s="8" t="n">
        <v>340</v>
      </c>
      <c r="C12" s="9" t="n">
        <f aca="false">A12-A$14</f>
        <v>45</v>
      </c>
      <c r="D12" s="9" t="n">
        <f aca="false">B12-B$14</f>
        <v>70</v>
      </c>
      <c r="E12" s="9" t="n">
        <f aca="false">C12^2</f>
        <v>2025</v>
      </c>
      <c r="F12" s="9" t="n">
        <f aca="false">D12^2</f>
        <v>4900</v>
      </c>
      <c r="G12" s="9" t="n">
        <f aca="false">C12*D12</f>
        <v>3150</v>
      </c>
      <c r="H12" s="9" t="n">
        <f aca="false">A12^2</f>
        <v>12100</v>
      </c>
      <c r="I12" s="9" t="n">
        <f aca="false">B12^2</f>
        <v>115600</v>
      </c>
      <c r="J12" s="9" t="n">
        <f aca="false">A12*B12</f>
        <v>37400</v>
      </c>
      <c r="K12" s="17" t="n">
        <f aca="false">B$18*A12+$C$18</f>
        <v>312</v>
      </c>
      <c r="L12" s="14" t="n">
        <f aca="false">B$24*B12+C$24</f>
        <v>110.485232067511</v>
      </c>
    </row>
    <row r="13" customFormat="false" ht="15.75" hidden="false" customHeight="false" outlineLevel="0" collapsed="false">
      <c r="A13" s="15" t="s">
        <v>13</v>
      </c>
      <c r="B13" s="15"/>
      <c r="C13" s="5" t="s">
        <v>14</v>
      </c>
      <c r="D13" s="5"/>
      <c r="E13" s="5"/>
      <c r="F13" s="5"/>
      <c r="G13" s="5"/>
      <c r="H13" s="6" t="s">
        <v>14</v>
      </c>
      <c r="I13" s="6"/>
      <c r="J13" s="6"/>
    </row>
    <row r="14" customFormat="false" ht="13.8" hidden="false" customHeight="false" outlineLevel="0" collapsed="false">
      <c r="A14" s="10" t="n">
        <f aca="false">AVERAGE(A3:A12)</f>
        <v>65</v>
      </c>
      <c r="B14" s="10" t="n">
        <f aca="false">AVERAGE(B3:B12)</f>
        <v>270</v>
      </c>
      <c r="C14" s="9" t="n">
        <f aca="false">SUM(C3:C12)</f>
        <v>0</v>
      </c>
      <c r="D14" s="9" t="n">
        <f aca="false">SUM(D3:D12)</f>
        <v>0</v>
      </c>
      <c r="E14" s="18" t="n">
        <f aca="false">SUM(E3:E12)</f>
        <v>8250</v>
      </c>
      <c r="F14" s="18" t="n">
        <f aca="false">SUM(F3:F12)</f>
        <v>11850</v>
      </c>
      <c r="G14" s="18" t="n">
        <f aca="false">SUM(G3:G12)</f>
        <v>7700</v>
      </c>
      <c r="H14" s="19" t="n">
        <f aca="false">SUM(H3:H12)</f>
        <v>50500</v>
      </c>
      <c r="I14" s="19" t="n">
        <f aca="false">SUM(I3:I12)</f>
        <v>740850</v>
      </c>
      <c r="J14" s="19" t="n">
        <f aca="false">SUM(J3:J12)</f>
        <v>183200</v>
      </c>
    </row>
    <row r="15" customFormat="false" ht="13.5" hidden="false" customHeight="false" outlineLevel="0" collapsed="false">
      <c r="A15" s="15" t="s">
        <v>15</v>
      </c>
      <c r="B15" s="15"/>
    </row>
    <row r="16" customFormat="false" ht="15" hidden="false" customHeight="false" outlineLevel="0" collapsed="false">
      <c r="A16" s="12" t="n">
        <f aca="false">COUNT(A3:A12)</f>
        <v>10</v>
      </c>
      <c r="B16" s="12" t="n">
        <f aca="false">COUNT(B3:B12)</f>
        <v>10</v>
      </c>
    </row>
    <row r="18" customFormat="false" ht="12.8" hidden="false" customHeight="false" outlineLevel="0" collapsed="false">
      <c r="A18" s="0" t="s">
        <v>16</v>
      </c>
      <c r="B18" s="14" t="n">
        <f aca="false">G14/E14</f>
        <v>0.933333333333333</v>
      </c>
      <c r="C18" s="14" t="n">
        <f aca="false">B14-B18*A14</f>
        <v>209.333333333333</v>
      </c>
    </row>
    <row r="19" customFormat="false" ht="12.8" hidden="false" customHeight="false" outlineLevel="0" collapsed="false">
      <c r="B19" s="14" t="n">
        <f aca="false">(J14/A16-A14*B14)/(H14/A16-A14^2)</f>
        <v>0.933333333333333</v>
      </c>
      <c r="C19" s="14"/>
    </row>
    <row r="20" customFormat="false" ht="12.8" hidden="false" customHeight="false" outlineLevel="0" collapsed="false">
      <c r="B20" s="14" t="n">
        <f aca="false" t="array" ref="B20:C20">LINEST(B3:B12,A3:A12)</f>
        <v>0.933333333333333</v>
      </c>
      <c r="C20" s="14" t="n">
        <v>209.333333333333</v>
      </c>
    </row>
    <row r="21" customFormat="false" ht="12.8" hidden="false" customHeight="false" outlineLevel="0" collapsed="false">
      <c r="B21" s="14"/>
      <c r="C21" s="14"/>
    </row>
    <row r="22" customFormat="false" ht="12.8" hidden="false" customHeight="false" outlineLevel="0" collapsed="false">
      <c r="A22" s="0" t="s">
        <v>17</v>
      </c>
      <c r="B22" s="14" t="n">
        <f aca="false">G14/F14</f>
        <v>0.649789029535865</v>
      </c>
      <c r="C22" s="14" t="n">
        <f aca="false">A14-B22*B14</f>
        <v>-110.443037974684</v>
      </c>
    </row>
    <row r="23" customFormat="false" ht="12.8" hidden="false" customHeight="false" outlineLevel="0" collapsed="false">
      <c r="B23" s="14" t="n">
        <f aca="false">(J14/A16-A14*B14)/(I14/A16-B14^2)</f>
        <v>0.649789029535865</v>
      </c>
      <c r="C23" s="14"/>
    </row>
    <row r="24" customFormat="false" ht="12.8" hidden="false" customHeight="false" outlineLevel="0" collapsed="false">
      <c r="B24" s="14" t="n">
        <f aca="false" t="array" ref="B24:C24">LINEST(A3:A12,B3:B12)</f>
        <v>0.649789029535865</v>
      </c>
      <c r="C24" s="14" t="n">
        <v>-110.443037974684</v>
      </c>
    </row>
    <row r="25" customFormat="false" ht="12.8" hidden="false" customHeight="false" outlineLevel="0" collapsed="false">
      <c r="B25" s="14"/>
      <c r="C25" s="14"/>
    </row>
    <row r="26" customFormat="false" ht="12.8" hidden="false" customHeight="false" outlineLevel="0" collapsed="false">
      <c r="A26" s="0" t="s">
        <v>18</v>
      </c>
      <c r="B26" s="14" t="n">
        <f aca="false">G14/SQRT(E14*F14)</f>
        <v>0.778761684278406</v>
      </c>
      <c r="C26" s="14" t="n">
        <f aca="false">(J14/A16-A14*B14)/SQRT((H14/A16-A14^2)*(I14/A16-B14^2))</f>
        <v>0.778761684278407</v>
      </c>
    </row>
    <row r="27" customFormat="false" ht="12.8" hidden="false" customHeight="false" outlineLevel="0" collapsed="false">
      <c r="B27" s="14" t="n">
        <f aca="false">SQRT(B18*B22)</f>
        <v>0.778761684278406</v>
      </c>
      <c r="C27" s="14" t="n">
        <f aca="false">CORREL(A3:A12,B3:B12)</f>
        <v>0.778761684278406</v>
      </c>
    </row>
    <row r="28" customFormat="false" ht="12.8" hidden="false" customHeight="false" outlineLevel="0" collapsed="false">
      <c r="B28" s="14"/>
      <c r="C28" s="14"/>
    </row>
    <row r="29" customFormat="false" ht="12.8" hidden="false" customHeight="false" outlineLevel="0" collapsed="false">
      <c r="A29" s="0" t="s">
        <v>19</v>
      </c>
      <c r="B29" s="14" t="n">
        <f aca="false">B26^2</f>
        <v>0.60646976090014</v>
      </c>
      <c r="C29" s="14"/>
    </row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6">
    <mergeCell ref="C1:G1"/>
    <mergeCell ref="H1:J1"/>
    <mergeCell ref="A13:B13"/>
    <mergeCell ref="C13:G13"/>
    <mergeCell ref="H13:J13"/>
    <mergeCell ref="A15:B1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196</TotalTime>
  <Application>LibreOffice/6.0.7.3$Linux_X86_64 LibreOffice_project/00m0$Build-3</Application>
  <Company>Université Bordeaux 4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2018-01-30T17:34:21Z</dcterms:created>
  <dc:creator>Andruccioli Bernard</dc:creator>
  <dc:description/>
  <dc:language>fr-FR</dc:language>
  <cp:lastModifiedBy/>
  <dcterms:modified xsi:type="dcterms:W3CDTF">2020-03-16T14:50:57Z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Université Bordeaux 4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