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315" windowHeight="7995" activeTab="1"/>
  </bookViews>
  <sheets>
    <sheet name="Benef" sheetId="1" r:id="rId1"/>
    <sheet name="Inv" sheetId="4" r:id="rId2"/>
    <sheet name="Feuil2" sheetId="2" r:id="rId3"/>
    <sheet name="Feuil3" sheetId="3" r:id="rId4"/>
  </sheets>
  <calcPr calcId="124519"/>
</workbook>
</file>

<file path=xl/calcChain.xml><?xml version="1.0" encoding="utf-8"?>
<calcChain xmlns="http://schemas.openxmlformats.org/spreadsheetml/2006/main">
  <c r="P23" i="1"/>
  <c r="P21"/>
  <c r="P19"/>
  <c r="P11"/>
  <c r="P12"/>
  <c r="P13"/>
  <c r="P14"/>
  <c r="P15"/>
  <c r="P16"/>
  <c r="P17"/>
  <c r="P10"/>
  <c r="O11"/>
  <c r="O12"/>
  <c r="O13"/>
  <c r="O14"/>
  <c r="O15"/>
  <c r="O16"/>
  <c r="O17"/>
  <c r="O10"/>
  <c r="N10"/>
  <c r="N11"/>
  <c r="N12"/>
  <c r="N13"/>
  <c r="N14"/>
  <c r="N15"/>
  <c r="N16"/>
  <c r="N17"/>
  <c r="N9"/>
  <c r="N7" i="4"/>
  <c r="N8"/>
  <c r="N9"/>
  <c r="N10"/>
  <c r="N11"/>
  <c r="N12"/>
  <c r="N13"/>
  <c r="N14"/>
  <c r="N6"/>
  <c r="F16"/>
  <c r="H14"/>
  <c r="B14"/>
  <c r="G14" s="1"/>
  <c r="K14" s="1"/>
  <c r="H13"/>
  <c r="B13"/>
  <c r="G13" s="1"/>
  <c r="K13" s="1"/>
  <c r="H12"/>
  <c r="B12"/>
  <c r="G12" s="1"/>
  <c r="K12" s="1"/>
  <c r="H11"/>
  <c r="B11"/>
  <c r="G11" s="1"/>
  <c r="K11" s="1"/>
  <c r="H10"/>
  <c r="B10"/>
  <c r="G10" s="1"/>
  <c r="K10" s="1"/>
  <c r="H9"/>
  <c r="B9"/>
  <c r="G9" s="1"/>
  <c r="K9" s="1"/>
  <c r="H8"/>
  <c r="B8"/>
  <c r="G8" s="1"/>
  <c r="K8" s="1"/>
  <c r="J7"/>
  <c r="J8" s="1"/>
  <c r="J9" s="1"/>
  <c r="J10" s="1"/>
  <c r="J11" s="1"/>
  <c r="J12" s="1"/>
  <c r="J13" s="1"/>
  <c r="J14" s="1"/>
  <c r="H7"/>
  <c r="I7" s="1"/>
  <c r="I8" s="1"/>
  <c r="I9" s="1"/>
  <c r="I10" s="1"/>
  <c r="I11" s="1"/>
  <c r="I12" s="1"/>
  <c r="I13" s="1"/>
  <c r="I14" s="1"/>
  <c r="G7"/>
  <c r="K7" s="1"/>
  <c r="J10" i="1"/>
  <c r="J11" s="1"/>
  <c r="J12" s="1"/>
  <c r="J13" s="1"/>
  <c r="J14" s="1"/>
  <c r="J15" s="1"/>
  <c r="J16" s="1"/>
  <c r="J17" s="1"/>
  <c r="F19"/>
  <c r="H17" s="1"/>
  <c r="G10"/>
  <c r="K10" s="1"/>
  <c r="B12"/>
  <c r="G12" s="1"/>
  <c r="K12" s="1"/>
  <c r="B13"/>
  <c r="G13" s="1"/>
  <c r="K13" s="1"/>
  <c r="B14"/>
  <c r="G14" s="1"/>
  <c r="K14" s="1"/>
  <c r="B15"/>
  <c r="G15" s="1"/>
  <c r="K15" s="1"/>
  <c r="B16"/>
  <c r="G16" s="1"/>
  <c r="K16" s="1"/>
  <c r="B17"/>
  <c r="G17" s="1"/>
  <c r="K17" s="1"/>
  <c r="B11"/>
  <c r="G11" s="1"/>
  <c r="K11" s="1"/>
  <c r="L10" l="1"/>
  <c r="K19"/>
  <c r="B21" s="1"/>
  <c r="H10"/>
  <c r="I10" s="1"/>
  <c r="H16"/>
  <c r="H15"/>
  <c r="H14"/>
  <c r="H13"/>
  <c r="H12"/>
  <c r="H11"/>
  <c r="K16" i="4"/>
  <c r="L7"/>
  <c r="M10" i="1" l="1"/>
  <c r="L11"/>
  <c r="I11"/>
  <c r="I12" s="1"/>
  <c r="I13" s="1"/>
  <c r="I14" s="1"/>
  <c r="I15" s="1"/>
  <c r="I16" s="1"/>
  <c r="I17" s="1"/>
  <c r="L8" i="4"/>
  <c r="M7"/>
  <c r="O7" s="1"/>
  <c r="P7" s="1"/>
  <c r="M11" i="1" l="1"/>
  <c r="L12"/>
  <c r="L9" i="4"/>
  <c r="M8"/>
  <c r="O8" s="1"/>
  <c r="P8" s="1"/>
  <c r="M12" i="1" l="1"/>
  <c r="L13"/>
  <c r="L10" i="4"/>
  <c r="M9"/>
  <c r="O9" s="1"/>
  <c r="P9" s="1"/>
  <c r="M13" i="1" l="1"/>
  <c r="L14"/>
  <c r="L11" i="4"/>
  <c r="M10"/>
  <c r="O10" s="1"/>
  <c r="P10" s="1"/>
  <c r="M14" i="1" l="1"/>
  <c r="L15"/>
  <c r="L12" i="4"/>
  <c r="M11"/>
  <c r="O11" s="1"/>
  <c r="P11" s="1"/>
  <c r="M15" i="1" l="1"/>
  <c r="L16"/>
  <c r="L13" i="4"/>
  <c r="M12"/>
  <c r="O12" s="1"/>
  <c r="P12" s="1"/>
  <c r="M16" i="1" l="1"/>
  <c r="L17"/>
  <c r="M17" s="1"/>
  <c r="L14" i="4"/>
  <c r="M14" s="1"/>
  <c r="M13"/>
  <c r="O13" s="1"/>
  <c r="P13" s="1"/>
  <c r="O14" l="1"/>
  <c r="P14" s="1"/>
  <c r="P16" s="1"/>
  <c r="P18" s="1"/>
  <c r="P20" s="1"/>
</calcChain>
</file>

<file path=xl/sharedStrings.xml><?xml version="1.0" encoding="utf-8"?>
<sst xmlns="http://schemas.openxmlformats.org/spreadsheetml/2006/main" count="81" uniqueCount="23">
  <si>
    <t>Bénéfices</t>
  </si>
  <si>
    <t>[</t>
  </si>
  <si>
    <t xml:space="preserve"> -</t>
  </si>
  <si>
    <t>ni</t>
  </si>
  <si>
    <t>xi</t>
  </si>
  <si>
    <t>fi</t>
  </si>
  <si>
    <t>FCC</t>
  </si>
  <si>
    <t>ECC</t>
  </si>
  <si>
    <t>nixi</t>
  </si>
  <si>
    <t>nixiCC</t>
  </si>
  <si>
    <t>Fi</t>
  </si>
  <si>
    <t>Hauteurs (fi)</t>
  </si>
  <si>
    <t>Aire B</t>
  </si>
  <si>
    <t>Aire A</t>
  </si>
  <si>
    <t>IG</t>
  </si>
  <si>
    <t>IG = Aire A / 0,5</t>
  </si>
  <si>
    <t>Aire A / Aire 1/2 carré</t>
  </si>
  <si>
    <t>Aire 1/2 carré - Aire B</t>
  </si>
  <si>
    <t>(hauteurs x Sommme des bases) /2  (aires trapèzes)</t>
  </si>
  <si>
    <t>Somme: Aire B</t>
  </si>
  <si>
    <r>
      <t>Somme des bases (F</t>
    </r>
    <r>
      <rPr>
        <b/>
        <vertAlign val="subscript"/>
        <sz val="11"/>
        <color theme="1"/>
        <rFont val="Calibri"/>
        <family val="2"/>
        <scheme val="minor"/>
      </rPr>
      <t>i +</t>
    </r>
    <r>
      <rPr>
        <b/>
        <sz val="11"/>
        <color theme="1"/>
        <rFont val="Calibri"/>
        <family val="2"/>
        <scheme val="minor"/>
      </rPr>
      <t xml:space="preserve"> F</t>
    </r>
    <r>
      <rPr>
        <b/>
        <vertAlign val="subscript"/>
        <sz val="11"/>
        <color theme="1"/>
        <rFont val="Calibri"/>
        <family val="2"/>
        <scheme val="minor"/>
      </rPr>
      <t>i-1</t>
    </r>
    <r>
      <rPr>
        <b/>
        <sz val="11"/>
        <color theme="1"/>
        <rFont val="Calibri"/>
        <family val="2"/>
        <scheme val="minor"/>
      </rPr>
      <t>)</t>
    </r>
  </si>
  <si>
    <r>
      <t>Somme des bases (F</t>
    </r>
    <r>
      <rPr>
        <b/>
        <vertAlign val="subscript"/>
        <sz val="11"/>
        <color theme="1"/>
        <rFont val="Calibri"/>
        <family val="2"/>
        <scheme val="minor"/>
      </rPr>
      <t>i+</t>
    </r>
    <r>
      <rPr>
        <b/>
        <sz val="11"/>
        <color theme="1"/>
        <rFont val="Calibri"/>
        <family val="2"/>
        <scheme val="minor"/>
      </rPr>
      <t xml:space="preserve"> F</t>
    </r>
    <r>
      <rPr>
        <b/>
        <vertAlign val="subscript"/>
        <sz val="11"/>
        <color theme="1"/>
        <rFont val="Calibri"/>
        <family val="2"/>
        <scheme val="minor"/>
      </rPr>
      <t>i-1</t>
    </r>
    <r>
      <rPr>
        <b/>
        <sz val="11"/>
        <color theme="1"/>
        <rFont val="Calibri"/>
        <family val="2"/>
        <scheme val="minor"/>
      </rPr>
      <t>)</t>
    </r>
  </si>
  <si>
    <t>Inv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</si>
</sst>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2" fontId="0" fillId="0" borderId="1" xfId="0" applyNumberFormat="1" applyFill="1" applyBorder="1"/>
    <xf numFmtId="0" fontId="1" fillId="2" borderId="0" xfId="0" applyFont="1" applyFill="1"/>
    <xf numFmtId="2" fontId="1" fillId="2" borderId="0" xfId="0" applyNumberFormat="1" applyFont="1" applyFill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/>
    <xf numFmtId="164" fontId="0" fillId="0" borderId="1" xfId="0" applyNumberFormat="1" applyBorder="1"/>
    <xf numFmtId="0" fontId="3" fillId="0" borderId="0" xfId="0" applyFont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0" fontId="0" fillId="0" borderId="3" xfId="0" applyFill="1" applyBorder="1"/>
    <xf numFmtId="0" fontId="1" fillId="0" borderId="3" xfId="0" applyFont="1" applyFill="1" applyBorder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xVal>
            <c:numRef>
              <c:f>Benef!$I$9:$I$17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7.0588235294117646E-2</c:v>
                </c:pt>
                <c:pt idx="2">
                  <c:v>0.12352941176470589</c:v>
                </c:pt>
                <c:pt idx="3">
                  <c:v>0.25588235294117645</c:v>
                </c:pt>
                <c:pt idx="4">
                  <c:v>0.4088235294117647</c:v>
                </c:pt>
                <c:pt idx="5">
                  <c:v>0.63235294117647056</c:v>
                </c:pt>
                <c:pt idx="6">
                  <c:v>0.82058823529411762</c:v>
                </c:pt>
                <c:pt idx="7">
                  <c:v>0.94411764705882351</c:v>
                </c:pt>
                <c:pt idx="8">
                  <c:v>1</c:v>
                </c:pt>
              </c:numCache>
            </c:numRef>
          </c:xVal>
          <c:yVal>
            <c:numRef>
              <c:f>Benef!$M$9:$M$17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5.4734537493158182E-3</c:v>
                </c:pt>
                <c:pt idx="2">
                  <c:v>1.7788724685276411E-2</c:v>
                </c:pt>
                <c:pt idx="3">
                  <c:v>6.2944718117131912E-2</c:v>
                </c:pt>
                <c:pt idx="4">
                  <c:v>0.12698412698412698</c:v>
                </c:pt>
                <c:pt idx="5">
                  <c:v>0.24831235176062763</c:v>
                </c:pt>
                <c:pt idx="6">
                  <c:v>0.45265462506841819</c:v>
                </c:pt>
                <c:pt idx="7">
                  <c:v>0.74001094690749858</c:v>
                </c:pt>
                <c:pt idx="8">
                  <c:v>1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Benef!$I$9:$I$17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7.0588235294117646E-2</c:v>
                </c:pt>
                <c:pt idx="2">
                  <c:v>0.12352941176470589</c:v>
                </c:pt>
                <c:pt idx="3">
                  <c:v>0.25588235294117645</c:v>
                </c:pt>
                <c:pt idx="4">
                  <c:v>0.4088235294117647</c:v>
                </c:pt>
                <c:pt idx="5">
                  <c:v>0.63235294117647056</c:v>
                </c:pt>
                <c:pt idx="6">
                  <c:v>0.82058823529411762</c:v>
                </c:pt>
                <c:pt idx="7">
                  <c:v>0.94411764705882351</c:v>
                </c:pt>
                <c:pt idx="8">
                  <c:v>1</c:v>
                </c:pt>
              </c:numCache>
            </c:numRef>
          </c:xVal>
          <c:yVal>
            <c:numRef>
              <c:f>Benef!$I$9:$I$17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7.0588235294117646E-2</c:v>
                </c:pt>
                <c:pt idx="2">
                  <c:v>0.12352941176470589</c:v>
                </c:pt>
                <c:pt idx="3">
                  <c:v>0.25588235294117645</c:v>
                </c:pt>
                <c:pt idx="4">
                  <c:v>0.4088235294117647</c:v>
                </c:pt>
                <c:pt idx="5">
                  <c:v>0.63235294117647056</c:v>
                </c:pt>
                <c:pt idx="6">
                  <c:v>0.82058823529411762</c:v>
                </c:pt>
                <c:pt idx="7">
                  <c:v>0.94411764705882351</c:v>
                </c:pt>
                <c:pt idx="8">
                  <c:v>1</c:v>
                </c:pt>
              </c:numCache>
            </c:numRef>
          </c:yVal>
        </c:ser>
        <c:axId val="43472000"/>
        <c:axId val="43466112"/>
      </c:scatterChart>
      <c:valAx>
        <c:axId val="43472000"/>
        <c:scaling>
          <c:orientation val="minMax"/>
          <c:max val="1"/>
        </c:scaling>
        <c:axPos val="b"/>
        <c:numFmt formatCode="General" sourceLinked="1"/>
        <c:tickLblPos val="nextTo"/>
        <c:crossAx val="43466112"/>
        <c:crosses val="autoZero"/>
        <c:crossBetween val="midCat"/>
      </c:valAx>
      <c:valAx>
        <c:axId val="43466112"/>
        <c:scaling>
          <c:orientation val="minMax"/>
          <c:max val="1"/>
        </c:scaling>
        <c:axPos val="l"/>
        <c:majorGridlines/>
        <c:numFmt formatCode="General" sourceLinked="1"/>
        <c:tickLblPos val="nextTo"/>
        <c:crossAx val="4347200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xVal>
            <c:numRef>
              <c:f>Inv!$I$6:$I$14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0.69117647058823528</c:v>
                </c:pt>
                <c:pt idx="2">
                  <c:v>0.83529411764705874</c:v>
                </c:pt>
                <c:pt idx="3">
                  <c:v>0.90588235294117636</c:v>
                </c:pt>
                <c:pt idx="4">
                  <c:v>0.94117647058823517</c:v>
                </c:pt>
                <c:pt idx="5">
                  <c:v>0.9676470588235293</c:v>
                </c:pt>
                <c:pt idx="6">
                  <c:v>0.98529411764705876</c:v>
                </c:pt>
                <c:pt idx="7">
                  <c:v>0.99411764705882344</c:v>
                </c:pt>
                <c:pt idx="8">
                  <c:v>0.99999999999999989</c:v>
                </c:pt>
              </c:numCache>
            </c:numRef>
          </c:xVal>
          <c:yVal>
            <c:numRef>
              <c:f>Inv!$M$6:$M$14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0.12771739130434784</c:v>
                </c:pt>
                <c:pt idx="2">
                  <c:v>0.20760869565217391</c:v>
                </c:pt>
                <c:pt idx="3">
                  <c:v>0.29891304347826086</c:v>
                </c:pt>
                <c:pt idx="4">
                  <c:v>0.39673913043478259</c:v>
                </c:pt>
                <c:pt idx="5">
                  <c:v>0.54347826086956519</c:v>
                </c:pt>
                <c:pt idx="6">
                  <c:v>0.70652173913043481</c:v>
                </c:pt>
                <c:pt idx="7">
                  <c:v>0.83695652173913049</c:v>
                </c:pt>
                <c:pt idx="8">
                  <c:v>1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Inv!$I$6:$I$14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0.69117647058823528</c:v>
                </c:pt>
                <c:pt idx="2">
                  <c:v>0.83529411764705874</c:v>
                </c:pt>
                <c:pt idx="3">
                  <c:v>0.90588235294117636</c:v>
                </c:pt>
                <c:pt idx="4">
                  <c:v>0.94117647058823517</c:v>
                </c:pt>
                <c:pt idx="5">
                  <c:v>0.9676470588235293</c:v>
                </c:pt>
                <c:pt idx="6">
                  <c:v>0.98529411764705876</c:v>
                </c:pt>
                <c:pt idx="7">
                  <c:v>0.99411764705882344</c:v>
                </c:pt>
                <c:pt idx="8">
                  <c:v>0.99999999999999989</c:v>
                </c:pt>
              </c:numCache>
            </c:numRef>
          </c:xVal>
          <c:yVal>
            <c:numRef>
              <c:f>Inv!$I$6:$I$14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0.69117647058823528</c:v>
                </c:pt>
                <c:pt idx="2">
                  <c:v>0.83529411764705874</c:v>
                </c:pt>
                <c:pt idx="3">
                  <c:v>0.90588235294117636</c:v>
                </c:pt>
                <c:pt idx="4">
                  <c:v>0.94117647058823517</c:v>
                </c:pt>
                <c:pt idx="5">
                  <c:v>0.9676470588235293</c:v>
                </c:pt>
                <c:pt idx="6">
                  <c:v>0.98529411764705876</c:v>
                </c:pt>
                <c:pt idx="7">
                  <c:v>0.99411764705882344</c:v>
                </c:pt>
                <c:pt idx="8">
                  <c:v>0.99999999999999989</c:v>
                </c:pt>
              </c:numCache>
            </c:numRef>
          </c:yVal>
        </c:ser>
        <c:axId val="52816896"/>
        <c:axId val="63644416"/>
      </c:scatterChart>
      <c:valAx>
        <c:axId val="52816896"/>
        <c:scaling>
          <c:orientation val="minMax"/>
          <c:max val="1"/>
        </c:scaling>
        <c:axPos val="b"/>
        <c:numFmt formatCode="General" sourceLinked="1"/>
        <c:tickLblPos val="nextTo"/>
        <c:crossAx val="63644416"/>
        <c:crosses val="autoZero"/>
        <c:crossBetween val="midCat"/>
      </c:valAx>
      <c:valAx>
        <c:axId val="63644416"/>
        <c:scaling>
          <c:orientation val="minMax"/>
          <c:max val="1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crossAx val="5281689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10</xdr:row>
      <xdr:rowOff>158750</xdr:rowOff>
    </xdr:from>
    <xdr:to>
      <xdr:col>14</xdr:col>
      <xdr:colOff>976312</xdr:colOff>
      <xdr:row>22</xdr:row>
      <xdr:rowOff>31749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16</xdr:row>
      <xdr:rowOff>76200</xdr:rowOff>
    </xdr:from>
    <xdr:to>
      <xdr:col>12</xdr:col>
      <xdr:colOff>257175</xdr:colOff>
      <xdr:row>30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P26"/>
  <sheetViews>
    <sheetView topLeftCell="L5" zoomScale="120" zoomScaleNormal="120" workbookViewId="0">
      <selection activeCell="M24" sqref="M24"/>
    </sheetView>
  </sheetViews>
  <sheetFormatPr baseColWidth="10" defaultRowHeight="15"/>
  <cols>
    <col min="1" max="1" width="1.7109375" bestFit="1" customWidth="1"/>
    <col min="2" max="2" width="6" customWidth="1"/>
    <col min="3" max="3" width="2.140625" bestFit="1" customWidth="1"/>
    <col min="4" max="4" width="4" bestFit="1" customWidth="1"/>
    <col min="5" max="5" width="1.7109375" bestFit="1" customWidth="1"/>
    <col min="6" max="6" width="4" bestFit="1" customWidth="1"/>
    <col min="7" max="7" width="5" bestFit="1" customWidth="1"/>
    <col min="8" max="8" width="4.5703125" bestFit="1" customWidth="1"/>
    <col min="9" max="9" width="7.7109375" customWidth="1"/>
    <col min="10" max="10" width="4.28515625" bestFit="1" customWidth="1"/>
    <col min="11" max="13" width="7.7109375" customWidth="1"/>
    <col min="15" max="15" width="25.28515625" bestFit="1" customWidth="1"/>
    <col min="16" max="16" width="47.42578125" bestFit="1" customWidth="1"/>
  </cols>
  <sheetData>
    <row r="8" spans="1:16" ht="18">
      <c r="A8" s="14" t="s">
        <v>0</v>
      </c>
      <c r="B8" s="14"/>
      <c r="C8" s="14"/>
      <c r="D8" s="14"/>
      <c r="E8" s="14"/>
      <c r="F8" s="5" t="s">
        <v>3</v>
      </c>
      <c r="G8" s="5" t="s">
        <v>4</v>
      </c>
      <c r="H8" s="5" t="s">
        <v>5</v>
      </c>
      <c r="I8" s="15" t="s">
        <v>6</v>
      </c>
      <c r="J8" s="5" t="s">
        <v>7</v>
      </c>
      <c r="K8" s="5" t="s">
        <v>8</v>
      </c>
      <c r="L8" s="5" t="s">
        <v>9</v>
      </c>
      <c r="M8" s="15" t="s">
        <v>10</v>
      </c>
      <c r="N8" s="9" t="s">
        <v>11</v>
      </c>
      <c r="O8" s="10" t="s">
        <v>20</v>
      </c>
      <c r="P8" s="10" t="s">
        <v>18</v>
      </c>
    </row>
    <row r="9" spans="1:16">
      <c r="A9" s="4"/>
      <c r="B9" s="4"/>
      <c r="C9" s="4"/>
      <c r="D9" s="4"/>
      <c r="E9" s="4"/>
      <c r="F9" s="5"/>
      <c r="G9" s="5"/>
      <c r="H9" s="5"/>
      <c r="I9" s="5">
        <v>0</v>
      </c>
      <c r="J9" s="5"/>
      <c r="K9" s="5"/>
      <c r="L9" s="5"/>
      <c r="M9" s="5">
        <v>0</v>
      </c>
      <c r="N9" s="11">
        <f>H9</f>
        <v>0</v>
      </c>
      <c r="O9" s="2">
        <v>0</v>
      </c>
      <c r="P9" s="2"/>
    </row>
    <row r="10" spans="1:16">
      <c r="A10" s="2" t="s">
        <v>1</v>
      </c>
      <c r="B10" s="2">
        <v>0</v>
      </c>
      <c r="C10" s="2" t="s">
        <v>2</v>
      </c>
      <c r="D10" s="2">
        <v>5</v>
      </c>
      <c r="E10" s="2" t="s">
        <v>1</v>
      </c>
      <c r="F10" s="2">
        <v>24</v>
      </c>
      <c r="G10" s="2">
        <f>(D10+B10)/2</f>
        <v>2.5</v>
      </c>
      <c r="H10" s="3">
        <f>F10/$F$19</f>
        <v>7.0588235294117646E-2</v>
      </c>
      <c r="I10" s="16">
        <f>H10</f>
        <v>7.0588235294117646E-2</v>
      </c>
      <c r="J10" s="2">
        <f>F10</f>
        <v>24</v>
      </c>
      <c r="K10" s="2">
        <f>F10*G10</f>
        <v>60</v>
      </c>
      <c r="L10" s="2">
        <f>K10</f>
        <v>60</v>
      </c>
      <c r="M10" s="16">
        <f>L10/$K$19</f>
        <v>5.4734537493158182E-3</v>
      </c>
      <c r="N10" s="11">
        <f t="shared" ref="N10:N17" si="0">H10</f>
        <v>7.0588235294117646E-2</v>
      </c>
      <c r="O10" s="3">
        <f>M10+M9</f>
        <v>5.4734537493158182E-3</v>
      </c>
      <c r="P10" s="17">
        <f>N10*O10/2</f>
        <v>1.9318072056408769E-4</v>
      </c>
    </row>
    <row r="11" spans="1:16">
      <c r="A11" s="2" t="s">
        <v>1</v>
      </c>
      <c r="B11" s="2">
        <f>D10</f>
        <v>5</v>
      </c>
      <c r="C11" s="2" t="s">
        <v>2</v>
      </c>
      <c r="D11" s="2">
        <v>10</v>
      </c>
      <c r="E11" s="2" t="s">
        <v>1</v>
      </c>
      <c r="F11" s="2">
        <v>18</v>
      </c>
      <c r="G11" s="2">
        <f t="shared" ref="G11:G17" si="1">(D11+B11)/2</f>
        <v>7.5</v>
      </c>
      <c r="H11" s="3">
        <f t="shared" ref="H11:H17" si="2">F11/$F$19</f>
        <v>5.2941176470588235E-2</v>
      </c>
      <c r="I11" s="3">
        <f>I10+H11</f>
        <v>0.12352941176470589</v>
      </c>
      <c r="J11" s="2">
        <f>J10+F11</f>
        <v>42</v>
      </c>
      <c r="K11" s="2">
        <f t="shared" ref="K11:K17" si="3">F11*G11</f>
        <v>135</v>
      </c>
      <c r="L11" s="2">
        <f>L10+K11</f>
        <v>195</v>
      </c>
      <c r="M11" s="3">
        <f t="shared" ref="M11:M17" si="4">L11/$K$19</f>
        <v>1.7788724685276411E-2</v>
      </c>
      <c r="N11" s="11">
        <f t="shared" si="0"/>
        <v>5.2941176470588235E-2</v>
      </c>
      <c r="O11" s="3">
        <f t="shared" ref="O11:O17" si="5">M11+M10</f>
        <v>2.3262178434592228E-2</v>
      </c>
      <c r="P11" s="17">
        <f t="shared" ref="P11:P17" si="6">N11*O11/2</f>
        <v>6.1576354679802956E-4</v>
      </c>
    </row>
    <row r="12" spans="1:16">
      <c r="A12" s="2" t="s">
        <v>1</v>
      </c>
      <c r="B12" s="2">
        <f t="shared" ref="B12:B17" si="7">D11</f>
        <v>10</v>
      </c>
      <c r="C12" s="2" t="s">
        <v>2</v>
      </c>
      <c r="D12" s="2">
        <v>12</v>
      </c>
      <c r="E12" s="2" t="s">
        <v>1</v>
      </c>
      <c r="F12" s="2">
        <v>45</v>
      </c>
      <c r="G12" s="2">
        <f t="shared" si="1"/>
        <v>11</v>
      </c>
      <c r="H12" s="3">
        <f t="shared" si="2"/>
        <v>0.13235294117647059</v>
      </c>
      <c r="I12" s="16">
        <f t="shared" ref="I12:I17" si="8">I11+H12</f>
        <v>0.25588235294117645</v>
      </c>
      <c r="J12" s="2">
        <f t="shared" ref="J12:J17" si="9">J11+F12</f>
        <v>87</v>
      </c>
      <c r="K12" s="2">
        <f t="shared" si="3"/>
        <v>495</v>
      </c>
      <c r="L12" s="2">
        <f t="shared" ref="L12:L17" si="10">L11+K12</f>
        <v>690</v>
      </c>
      <c r="M12" s="16">
        <f t="shared" si="4"/>
        <v>6.2944718117131912E-2</v>
      </c>
      <c r="N12" s="11">
        <f t="shared" si="0"/>
        <v>0.13235294117647059</v>
      </c>
      <c r="O12" s="3">
        <f t="shared" si="5"/>
        <v>8.0733442802408323E-2</v>
      </c>
      <c r="P12" s="17">
        <f t="shared" si="6"/>
        <v>5.3426543031005512E-3</v>
      </c>
    </row>
    <row r="13" spans="1:16">
      <c r="A13" s="2" t="s">
        <v>1</v>
      </c>
      <c r="B13" s="2">
        <f t="shared" si="7"/>
        <v>12</v>
      </c>
      <c r="C13" s="2" t="s">
        <v>2</v>
      </c>
      <c r="D13" s="2">
        <v>15</v>
      </c>
      <c r="E13" s="2" t="s">
        <v>1</v>
      </c>
      <c r="F13" s="2">
        <v>52</v>
      </c>
      <c r="G13" s="2">
        <f t="shared" si="1"/>
        <v>13.5</v>
      </c>
      <c r="H13" s="3">
        <f t="shared" si="2"/>
        <v>0.15294117647058825</v>
      </c>
      <c r="I13" s="3">
        <f t="shared" si="8"/>
        <v>0.4088235294117647</v>
      </c>
      <c r="J13" s="2">
        <f t="shared" si="9"/>
        <v>139</v>
      </c>
      <c r="K13" s="2">
        <f t="shared" si="3"/>
        <v>702</v>
      </c>
      <c r="L13" s="2">
        <f t="shared" si="10"/>
        <v>1392</v>
      </c>
      <c r="M13" s="3">
        <f t="shared" si="4"/>
        <v>0.12698412698412698</v>
      </c>
      <c r="N13" s="11">
        <f t="shared" si="0"/>
        <v>0.15294117647058825</v>
      </c>
      <c r="O13" s="3">
        <f t="shared" si="5"/>
        <v>0.1899288451012589</v>
      </c>
      <c r="P13" s="17">
        <f t="shared" si="6"/>
        <v>1.4523970507743329E-2</v>
      </c>
    </row>
    <row r="14" spans="1:16">
      <c r="A14" s="2" t="s">
        <v>1</v>
      </c>
      <c r="B14" s="2">
        <f t="shared" si="7"/>
        <v>15</v>
      </c>
      <c r="C14" s="2" t="s">
        <v>2</v>
      </c>
      <c r="D14" s="2">
        <v>20</v>
      </c>
      <c r="E14" s="2" t="s">
        <v>1</v>
      </c>
      <c r="F14" s="2">
        <v>76</v>
      </c>
      <c r="G14" s="2">
        <f t="shared" si="1"/>
        <v>17.5</v>
      </c>
      <c r="H14" s="3">
        <f t="shared" si="2"/>
        <v>0.22352941176470589</v>
      </c>
      <c r="I14" s="3">
        <f t="shared" si="8"/>
        <v>0.63235294117647056</v>
      </c>
      <c r="J14" s="2">
        <f t="shared" si="9"/>
        <v>215</v>
      </c>
      <c r="K14" s="2">
        <f t="shared" si="3"/>
        <v>1330</v>
      </c>
      <c r="L14" s="2">
        <f t="shared" si="10"/>
        <v>2722</v>
      </c>
      <c r="M14" s="3">
        <f t="shared" si="4"/>
        <v>0.24831235176062763</v>
      </c>
      <c r="N14" s="11">
        <f t="shared" si="0"/>
        <v>0.22352941176470589</v>
      </c>
      <c r="O14" s="3">
        <f t="shared" si="5"/>
        <v>0.37529647874475458</v>
      </c>
      <c r="P14" s="17">
        <f t="shared" si="6"/>
        <v>4.1944900565590221E-2</v>
      </c>
    </row>
    <row r="15" spans="1:16">
      <c r="A15" s="2" t="s">
        <v>1</v>
      </c>
      <c r="B15" s="2">
        <f t="shared" si="7"/>
        <v>20</v>
      </c>
      <c r="C15" s="2" t="s">
        <v>2</v>
      </c>
      <c r="D15" s="2">
        <v>50</v>
      </c>
      <c r="E15" s="2" t="s">
        <v>1</v>
      </c>
      <c r="F15" s="2">
        <v>64</v>
      </c>
      <c r="G15" s="2">
        <f t="shared" si="1"/>
        <v>35</v>
      </c>
      <c r="H15" s="3">
        <f t="shared" si="2"/>
        <v>0.18823529411764706</v>
      </c>
      <c r="I15" s="3">
        <f t="shared" si="8"/>
        <v>0.82058823529411762</v>
      </c>
      <c r="J15" s="2">
        <f t="shared" si="9"/>
        <v>279</v>
      </c>
      <c r="K15" s="2">
        <f t="shared" si="3"/>
        <v>2240</v>
      </c>
      <c r="L15" s="2">
        <f t="shared" si="10"/>
        <v>4962</v>
      </c>
      <c r="M15" s="3">
        <f t="shared" si="4"/>
        <v>0.45265462506841819</v>
      </c>
      <c r="N15" s="11">
        <f t="shared" si="0"/>
        <v>0.18823529411764706</v>
      </c>
      <c r="O15" s="3">
        <f t="shared" si="5"/>
        <v>0.70096697682904585</v>
      </c>
      <c r="P15" s="17">
        <f t="shared" si="6"/>
        <v>6.5973362525086662E-2</v>
      </c>
    </row>
    <row r="16" spans="1:16">
      <c r="A16" s="2" t="s">
        <v>1</v>
      </c>
      <c r="B16" s="2">
        <f t="shared" si="7"/>
        <v>50</v>
      </c>
      <c r="C16" s="2" t="s">
        <v>2</v>
      </c>
      <c r="D16" s="2">
        <v>100</v>
      </c>
      <c r="E16" s="2" t="s">
        <v>1</v>
      </c>
      <c r="F16" s="2">
        <v>42</v>
      </c>
      <c r="G16" s="2">
        <f t="shared" si="1"/>
        <v>75</v>
      </c>
      <c r="H16" s="3">
        <f t="shared" si="2"/>
        <v>0.12352941176470589</v>
      </c>
      <c r="I16" s="16">
        <f t="shared" si="8"/>
        <v>0.94411764705882351</v>
      </c>
      <c r="J16" s="2">
        <f t="shared" si="9"/>
        <v>321</v>
      </c>
      <c r="K16" s="2">
        <f t="shared" si="3"/>
        <v>3150</v>
      </c>
      <c r="L16" s="2">
        <f t="shared" si="10"/>
        <v>8112</v>
      </c>
      <c r="M16" s="16">
        <f t="shared" si="4"/>
        <v>0.74001094690749858</v>
      </c>
      <c r="N16" s="11">
        <f t="shared" si="0"/>
        <v>0.12352941176470589</v>
      </c>
      <c r="O16" s="3">
        <f t="shared" si="5"/>
        <v>1.1926655719759167</v>
      </c>
      <c r="P16" s="17">
        <f t="shared" si="6"/>
        <v>7.3664638269100746E-2</v>
      </c>
    </row>
    <row r="17" spans="1:16">
      <c r="A17" s="2" t="s">
        <v>1</v>
      </c>
      <c r="B17" s="2">
        <f t="shared" si="7"/>
        <v>100</v>
      </c>
      <c r="C17" s="2" t="s">
        <v>2</v>
      </c>
      <c r="D17" s="2">
        <v>200</v>
      </c>
      <c r="E17" s="2" t="s">
        <v>1</v>
      </c>
      <c r="F17" s="2">
        <v>19</v>
      </c>
      <c r="G17" s="2">
        <f t="shared" si="1"/>
        <v>150</v>
      </c>
      <c r="H17" s="3">
        <f t="shared" si="2"/>
        <v>5.5882352941176473E-2</v>
      </c>
      <c r="I17" s="16">
        <f t="shared" si="8"/>
        <v>1</v>
      </c>
      <c r="J17" s="2">
        <f t="shared" si="9"/>
        <v>340</v>
      </c>
      <c r="K17" s="2">
        <f t="shared" si="3"/>
        <v>2850</v>
      </c>
      <c r="L17" s="2">
        <f t="shared" si="10"/>
        <v>10962</v>
      </c>
      <c r="M17" s="16">
        <f t="shared" si="4"/>
        <v>1</v>
      </c>
      <c r="N17" s="11">
        <f t="shared" si="0"/>
        <v>5.5882352941176473E-2</v>
      </c>
      <c r="O17" s="3">
        <f t="shared" si="5"/>
        <v>1.7400109469074985</v>
      </c>
      <c r="P17" s="17">
        <f t="shared" si="6"/>
        <v>4.8617952928297757E-2</v>
      </c>
    </row>
    <row r="19" spans="1:16">
      <c r="F19">
        <f>SUM(F10:F18)</f>
        <v>340</v>
      </c>
      <c r="K19">
        <f>SUM(K10:K18)</f>
        <v>10962</v>
      </c>
      <c r="O19" s="6" t="s">
        <v>12</v>
      </c>
      <c r="P19" s="1">
        <f>SUM(P10:P17)</f>
        <v>0.25087642336628135</v>
      </c>
    </row>
    <row r="21" spans="1:16">
      <c r="B21">
        <f>K19/2</f>
        <v>5481</v>
      </c>
      <c r="O21" s="6" t="s">
        <v>13</v>
      </c>
      <c r="P21" s="1">
        <f>0.5-P19</f>
        <v>0.24912357663371865</v>
      </c>
    </row>
    <row r="22" spans="1:16">
      <c r="O22" t="s">
        <v>17</v>
      </c>
    </row>
    <row r="23" spans="1:16">
      <c r="O23" s="7" t="s">
        <v>14</v>
      </c>
      <c r="P23" s="8">
        <f>P21/0.5</f>
        <v>0.49824715326743729</v>
      </c>
    </row>
    <row r="25" spans="1:16">
      <c r="O25" t="s">
        <v>15</v>
      </c>
    </row>
    <row r="26" spans="1:16">
      <c r="O26" t="s">
        <v>16</v>
      </c>
    </row>
  </sheetData>
  <mergeCells count="1">
    <mergeCell ref="A8:E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P20"/>
  <sheetViews>
    <sheetView tabSelected="1" topLeftCell="C1" workbookViewId="0">
      <selection activeCell="P23" sqref="P23"/>
    </sheetView>
  </sheetViews>
  <sheetFormatPr baseColWidth="10" defaultRowHeight="15"/>
  <cols>
    <col min="1" max="1" width="1.7109375" bestFit="1" customWidth="1"/>
    <col min="2" max="2" width="4.42578125" customWidth="1"/>
    <col min="3" max="3" width="2.140625" bestFit="1" customWidth="1"/>
    <col min="4" max="4" width="5" customWidth="1"/>
    <col min="5" max="5" width="1.7109375" bestFit="1" customWidth="1"/>
    <col min="6" max="7" width="4" bestFit="1" customWidth="1"/>
    <col min="8" max="9" width="4.5703125" bestFit="1" customWidth="1"/>
    <col min="10" max="10" width="4.28515625" bestFit="1" customWidth="1"/>
    <col min="11" max="11" width="6" bestFit="1" customWidth="1"/>
    <col min="12" max="12" width="6.5703125" bestFit="1" customWidth="1"/>
    <col min="13" max="13" width="5.28515625" customWidth="1"/>
    <col min="14" max="14" width="12.140625" bestFit="1" customWidth="1"/>
    <col min="15" max="15" width="26" customWidth="1"/>
    <col min="16" max="16" width="47.42578125" bestFit="1" customWidth="1"/>
  </cols>
  <sheetData>
    <row r="5" spans="1:16" ht="18">
      <c r="A5" s="14" t="s">
        <v>22</v>
      </c>
      <c r="B5" s="14"/>
      <c r="C5" s="14"/>
      <c r="D5" s="14"/>
      <c r="E5" s="14"/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21" t="s">
        <v>11</v>
      </c>
      <c r="O5" s="22" t="s">
        <v>21</v>
      </c>
      <c r="P5" s="22" t="s">
        <v>18</v>
      </c>
    </row>
    <row r="6" spans="1:16">
      <c r="A6" s="4"/>
      <c r="B6" s="4"/>
      <c r="C6" s="4"/>
      <c r="D6" s="4"/>
      <c r="E6" s="4"/>
      <c r="F6" s="4"/>
      <c r="G6" s="4"/>
      <c r="H6" s="4"/>
      <c r="I6" s="4">
        <v>0</v>
      </c>
      <c r="J6" s="4"/>
      <c r="K6" s="4"/>
      <c r="L6" s="4"/>
      <c r="M6" s="19">
        <v>0</v>
      </c>
      <c r="N6" s="23">
        <f>H6</f>
        <v>0</v>
      </c>
      <c r="O6" s="23"/>
      <c r="P6" s="23"/>
    </row>
    <row r="7" spans="1:16">
      <c r="A7" s="2" t="s">
        <v>1</v>
      </c>
      <c r="B7" s="2">
        <v>0</v>
      </c>
      <c r="C7" s="2" t="s">
        <v>2</v>
      </c>
      <c r="D7" s="2">
        <v>1</v>
      </c>
      <c r="E7" s="2" t="s">
        <v>1</v>
      </c>
      <c r="F7" s="2">
        <v>235</v>
      </c>
      <c r="G7" s="2">
        <f>(D7+B7)/2</f>
        <v>0.5</v>
      </c>
      <c r="H7" s="3">
        <f>F7/$F$16</f>
        <v>0.69117647058823528</v>
      </c>
      <c r="I7" s="3">
        <f>H7</f>
        <v>0.69117647058823528</v>
      </c>
      <c r="J7" s="2">
        <f>F7</f>
        <v>235</v>
      </c>
      <c r="K7" s="2">
        <f>F7*G7</f>
        <v>117.5</v>
      </c>
      <c r="L7" s="2">
        <f>K7</f>
        <v>117.5</v>
      </c>
      <c r="M7" s="20">
        <f>L7/$K$16</f>
        <v>0.12771739130434784</v>
      </c>
      <c r="N7" s="24">
        <f t="shared" ref="N7:N14" si="0">H7</f>
        <v>0.69117647058823528</v>
      </c>
      <c r="O7" s="24">
        <f>M7+M6</f>
        <v>0.12771739130434784</v>
      </c>
      <c r="P7" s="24">
        <f>(N7*O7)/2</f>
        <v>4.4137627877237857E-2</v>
      </c>
    </row>
    <row r="8" spans="1:16">
      <c r="A8" s="2" t="s">
        <v>1</v>
      </c>
      <c r="B8" s="2">
        <f>D7</f>
        <v>1</v>
      </c>
      <c r="C8" s="2" t="s">
        <v>2</v>
      </c>
      <c r="D8" s="2">
        <v>2</v>
      </c>
      <c r="E8" s="2" t="s">
        <v>1</v>
      </c>
      <c r="F8" s="2">
        <v>49</v>
      </c>
      <c r="G8" s="2">
        <f t="shared" ref="G8:G14" si="1">(D8+B8)/2</f>
        <v>1.5</v>
      </c>
      <c r="H8" s="3">
        <f t="shared" ref="H8:H14" si="2">F8/$F$16</f>
        <v>0.14411764705882352</v>
      </c>
      <c r="I8" s="3">
        <f>I7+H8</f>
        <v>0.83529411764705874</v>
      </c>
      <c r="J8" s="2">
        <f>J7+F8</f>
        <v>284</v>
      </c>
      <c r="K8" s="2">
        <f t="shared" ref="K8:K14" si="3">F8*G8</f>
        <v>73.5</v>
      </c>
      <c r="L8" s="2">
        <f>L7+K8</f>
        <v>191</v>
      </c>
      <c r="M8" s="20">
        <f t="shared" ref="M8:M14" si="4">L8/$K$16</f>
        <v>0.20760869565217391</v>
      </c>
      <c r="N8" s="24">
        <f t="shared" si="0"/>
        <v>0.14411764705882352</v>
      </c>
      <c r="O8" s="24">
        <f t="shared" ref="O8:O14" si="5">M8+M7</f>
        <v>0.33532608695652177</v>
      </c>
      <c r="P8" s="24">
        <f t="shared" ref="P8:P14" si="6">(N8*O8)/2</f>
        <v>2.4163203324808185E-2</v>
      </c>
    </row>
    <row r="9" spans="1:16">
      <c r="A9" s="2" t="s">
        <v>1</v>
      </c>
      <c r="B9" s="2">
        <f t="shared" ref="B9:B14" si="7">D8</f>
        <v>2</v>
      </c>
      <c r="C9" s="2" t="s">
        <v>2</v>
      </c>
      <c r="D9" s="2">
        <v>5</v>
      </c>
      <c r="E9" s="2" t="s">
        <v>1</v>
      </c>
      <c r="F9" s="2">
        <v>24</v>
      </c>
      <c r="G9" s="2">
        <f t="shared" si="1"/>
        <v>3.5</v>
      </c>
      <c r="H9" s="3">
        <f t="shared" si="2"/>
        <v>7.0588235294117646E-2</v>
      </c>
      <c r="I9" s="3">
        <f t="shared" ref="I9:I14" si="8">I8+H9</f>
        <v>0.90588235294117636</v>
      </c>
      <c r="J9" s="2">
        <f t="shared" ref="J9:J14" si="9">J8+F9</f>
        <v>308</v>
      </c>
      <c r="K9" s="2">
        <f t="shared" si="3"/>
        <v>84</v>
      </c>
      <c r="L9" s="2">
        <f t="shared" ref="L9:L14" si="10">L8+K9</f>
        <v>275</v>
      </c>
      <c r="M9" s="20">
        <f t="shared" si="4"/>
        <v>0.29891304347826086</v>
      </c>
      <c r="N9" s="24">
        <f t="shared" si="0"/>
        <v>7.0588235294117646E-2</v>
      </c>
      <c r="O9" s="24">
        <f t="shared" si="5"/>
        <v>0.50652173913043474</v>
      </c>
      <c r="P9" s="24">
        <f t="shared" si="6"/>
        <v>1.7877237851662401E-2</v>
      </c>
    </row>
    <row r="10" spans="1:16">
      <c r="A10" s="2" t="s">
        <v>1</v>
      </c>
      <c r="B10" s="2">
        <f t="shared" si="7"/>
        <v>5</v>
      </c>
      <c r="C10" s="2" t="s">
        <v>2</v>
      </c>
      <c r="D10" s="2">
        <v>10</v>
      </c>
      <c r="E10" s="2" t="s">
        <v>1</v>
      </c>
      <c r="F10" s="2">
        <v>12</v>
      </c>
      <c r="G10" s="2">
        <f t="shared" si="1"/>
        <v>7.5</v>
      </c>
      <c r="H10" s="3">
        <f t="shared" si="2"/>
        <v>3.5294117647058823E-2</v>
      </c>
      <c r="I10" s="3">
        <f t="shared" si="8"/>
        <v>0.94117647058823517</v>
      </c>
      <c r="J10" s="2">
        <f t="shared" si="9"/>
        <v>320</v>
      </c>
      <c r="K10" s="2">
        <f t="shared" si="3"/>
        <v>90</v>
      </c>
      <c r="L10" s="2">
        <f t="shared" si="10"/>
        <v>365</v>
      </c>
      <c r="M10" s="20">
        <f t="shared" si="4"/>
        <v>0.39673913043478259</v>
      </c>
      <c r="N10" s="24">
        <f t="shared" si="0"/>
        <v>3.5294117647058823E-2</v>
      </c>
      <c r="O10" s="24">
        <f t="shared" si="5"/>
        <v>0.69565217391304346</v>
      </c>
      <c r="P10" s="24">
        <f t="shared" si="6"/>
        <v>1.227621483375959E-2</v>
      </c>
    </row>
    <row r="11" spans="1:16">
      <c r="A11" s="2" t="s">
        <v>1</v>
      </c>
      <c r="B11" s="2">
        <f t="shared" si="7"/>
        <v>10</v>
      </c>
      <c r="C11" s="2" t="s">
        <v>2</v>
      </c>
      <c r="D11" s="2">
        <v>20</v>
      </c>
      <c r="E11" s="2" t="s">
        <v>1</v>
      </c>
      <c r="F11" s="2">
        <v>9</v>
      </c>
      <c r="G11" s="2">
        <f t="shared" si="1"/>
        <v>15</v>
      </c>
      <c r="H11" s="3">
        <f t="shared" si="2"/>
        <v>2.6470588235294117E-2</v>
      </c>
      <c r="I11" s="3">
        <f t="shared" si="8"/>
        <v>0.9676470588235293</v>
      </c>
      <c r="J11" s="2">
        <f t="shared" si="9"/>
        <v>329</v>
      </c>
      <c r="K11" s="2">
        <f t="shared" si="3"/>
        <v>135</v>
      </c>
      <c r="L11" s="2">
        <f t="shared" si="10"/>
        <v>500</v>
      </c>
      <c r="M11" s="20">
        <f t="shared" si="4"/>
        <v>0.54347826086956519</v>
      </c>
      <c r="N11" s="24">
        <f t="shared" si="0"/>
        <v>2.6470588235294117E-2</v>
      </c>
      <c r="O11" s="24">
        <f t="shared" si="5"/>
        <v>0.94021739130434778</v>
      </c>
      <c r="P11" s="24">
        <f t="shared" si="6"/>
        <v>1.2444053708439897E-2</v>
      </c>
    </row>
    <row r="12" spans="1:16">
      <c r="A12" s="2" t="s">
        <v>1</v>
      </c>
      <c r="B12" s="2">
        <f t="shared" si="7"/>
        <v>20</v>
      </c>
      <c r="C12" s="2" t="s">
        <v>2</v>
      </c>
      <c r="D12" s="2">
        <v>30</v>
      </c>
      <c r="E12" s="2" t="s">
        <v>1</v>
      </c>
      <c r="F12" s="2">
        <v>6</v>
      </c>
      <c r="G12" s="2">
        <f t="shared" si="1"/>
        <v>25</v>
      </c>
      <c r="H12" s="3">
        <f t="shared" si="2"/>
        <v>1.7647058823529412E-2</v>
      </c>
      <c r="I12" s="3">
        <f t="shared" si="8"/>
        <v>0.98529411764705876</v>
      </c>
      <c r="J12" s="2">
        <f t="shared" si="9"/>
        <v>335</v>
      </c>
      <c r="K12" s="2">
        <f t="shared" si="3"/>
        <v>150</v>
      </c>
      <c r="L12" s="2">
        <f t="shared" si="10"/>
        <v>650</v>
      </c>
      <c r="M12" s="20">
        <f t="shared" si="4"/>
        <v>0.70652173913043481</v>
      </c>
      <c r="N12" s="24">
        <f t="shared" si="0"/>
        <v>1.7647058823529412E-2</v>
      </c>
      <c r="O12" s="24">
        <f t="shared" si="5"/>
        <v>1.25</v>
      </c>
      <c r="P12" s="24">
        <f t="shared" si="6"/>
        <v>1.1029411764705881E-2</v>
      </c>
    </row>
    <row r="13" spans="1:16">
      <c r="A13" s="2" t="s">
        <v>1</v>
      </c>
      <c r="B13" s="2">
        <f t="shared" si="7"/>
        <v>30</v>
      </c>
      <c r="C13" s="2" t="s">
        <v>2</v>
      </c>
      <c r="D13" s="2">
        <v>50</v>
      </c>
      <c r="E13" s="2" t="s">
        <v>1</v>
      </c>
      <c r="F13" s="2">
        <v>3</v>
      </c>
      <c r="G13" s="2">
        <f t="shared" si="1"/>
        <v>40</v>
      </c>
      <c r="H13" s="3">
        <f t="shared" si="2"/>
        <v>8.8235294117647058E-3</v>
      </c>
      <c r="I13" s="3">
        <f t="shared" si="8"/>
        <v>0.99411764705882344</v>
      </c>
      <c r="J13" s="2">
        <f t="shared" si="9"/>
        <v>338</v>
      </c>
      <c r="K13" s="2">
        <f t="shared" si="3"/>
        <v>120</v>
      </c>
      <c r="L13" s="2">
        <f t="shared" si="10"/>
        <v>770</v>
      </c>
      <c r="M13" s="20">
        <f t="shared" si="4"/>
        <v>0.83695652173913049</v>
      </c>
      <c r="N13" s="24">
        <f t="shared" si="0"/>
        <v>8.8235294117647058E-3</v>
      </c>
      <c r="O13" s="24">
        <f t="shared" si="5"/>
        <v>1.5434782608695654</v>
      </c>
      <c r="P13" s="24">
        <f t="shared" si="6"/>
        <v>6.8094629156010235E-3</v>
      </c>
    </row>
    <row r="14" spans="1:16">
      <c r="A14" s="2" t="s">
        <v>1</v>
      </c>
      <c r="B14" s="2">
        <f t="shared" si="7"/>
        <v>50</v>
      </c>
      <c r="C14" s="2" t="s">
        <v>2</v>
      </c>
      <c r="D14" s="2">
        <v>100</v>
      </c>
      <c r="E14" s="2" t="s">
        <v>1</v>
      </c>
      <c r="F14" s="2">
        <v>2</v>
      </c>
      <c r="G14" s="2">
        <f t="shared" si="1"/>
        <v>75</v>
      </c>
      <c r="H14" s="3">
        <f t="shared" si="2"/>
        <v>5.8823529411764705E-3</v>
      </c>
      <c r="I14" s="3">
        <f t="shared" si="8"/>
        <v>0.99999999999999989</v>
      </c>
      <c r="J14" s="2">
        <f t="shared" si="9"/>
        <v>340</v>
      </c>
      <c r="K14" s="2">
        <f t="shared" si="3"/>
        <v>150</v>
      </c>
      <c r="L14" s="2">
        <f t="shared" si="10"/>
        <v>920</v>
      </c>
      <c r="M14" s="20">
        <f t="shared" si="4"/>
        <v>1</v>
      </c>
      <c r="N14" s="24">
        <f t="shared" si="0"/>
        <v>5.8823529411764705E-3</v>
      </c>
      <c r="O14" s="24">
        <f t="shared" si="5"/>
        <v>1.8369565217391304</v>
      </c>
      <c r="P14" s="24">
        <f t="shared" si="6"/>
        <v>5.402813299232736E-3</v>
      </c>
    </row>
    <row r="15" spans="1:16">
      <c r="N15" s="18"/>
      <c r="O15" s="18"/>
      <c r="P15" s="18"/>
    </row>
    <row r="16" spans="1:16">
      <c r="F16">
        <f>SUM(F7:F15)</f>
        <v>340</v>
      </c>
      <c r="K16">
        <f>SUM(K7:K15)</f>
        <v>920</v>
      </c>
      <c r="O16" s="2" t="s">
        <v>19</v>
      </c>
      <c r="P16" s="24">
        <f>SUM(P7:P15)</f>
        <v>0.13414002557544755</v>
      </c>
    </row>
    <row r="18" spans="15:16">
      <c r="O18" s="2" t="s">
        <v>13</v>
      </c>
      <c r="P18" s="24">
        <f>0.5-P16</f>
        <v>0.36585997442455243</v>
      </c>
    </row>
    <row r="20" spans="15:16">
      <c r="O20" s="12" t="s">
        <v>14</v>
      </c>
      <c r="P20" s="13">
        <f>P18/0.5</f>
        <v>0.73171994884910485</v>
      </c>
    </row>
  </sheetData>
  <mergeCells count="1">
    <mergeCell ref="A5:E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Benef</vt:lpstr>
      <vt:lpstr>Inv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bernard</cp:lastModifiedBy>
  <dcterms:created xsi:type="dcterms:W3CDTF">2011-11-28T07:07:59Z</dcterms:created>
  <dcterms:modified xsi:type="dcterms:W3CDTF">2016-12-05T14:56:38Z</dcterms:modified>
</cp:coreProperties>
</file>